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:\AMMINISTRATIVO\COGEIN\Analisi rifiuti\MTR\Richiesta dati utiliteam\Dati MTR\Validatori\Gravellona\"/>
    </mc:Choice>
  </mc:AlternateContent>
  <bookViews>
    <workbookView xWindow="0" yWindow="0" windowWidth="28800" windowHeight="12105" tabRatio="838" activeTab="1"/>
  </bookViews>
  <sheets>
    <sheet name="Comuni" sheetId="2" r:id="rId1"/>
    <sheet name="GRAVELLONA LOMELLINA" sheetId="7" r:id="rId2"/>
  </sheets>
  <definedNames>
    <definedName name="_xlnm.Print_Area" localSheetId="1">'GRAVELLONA LOMELLINA'!$A$1:$E$97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D1" i="2" l="1"/>
  <c r="E1" i="2" l="1"/>
  <c r="F1" i="2" s="1"/>
  <c r="G1" i="2" s="1"/>
  <c r="H1" i="2" s="1"/>
  <c r="L3" i="7" l="1"/>
  <c r="E4" i="7" l="1"/>
  <c r="E29" i="7"/>
  <c r="E31" i="7"/>
  <c r="E13" i="7"/>
  <c r="E16" i="7"/>
  <c r="E38" i="7" l="1"/>
  <c r="E45" i="7" l="1"/>
  <c r="E22" i="7"/>
  <c r="E53" i="7" l="1"/>
  <c r="E47" i="7"/>
  <c r="E55" i="7"/>
  <c r="E56" i="7" l="1"/>
  <c r="B5" i="2" l="1"/>
  <c r="B6" i="2"/>
  <c r="B8" i="2" l="1"/>
</calcChain>
</file>

<file path=xl/sharedStrings.xml><?xml version="1.0" encoding="utf-8"?>
<sst xmlns="http://schemas.openxmlformats.org/spreadsheetml/2006/main" count="173" uniqueCount="99">
  <si>
    <t xml:space="preserve">       PEF 2020</t>
  </si>
  <si>
    <t>Input dati 
Ciclo integrato RU</t>
  </si>
  <si>
    <t xml:space="preserve">Input gestori (G) 
Input Ente territorialmente competente (E)
Dato calcolato (C)
Dato MTR </t>
  </si>
  <si>
    <t>Ciclo integrato
 RU</t>
  </si>
  <si>
    <t>Legenda celle</t>
  </si>
  <si>
    <t>G</t>
  </si>
  <si>
    <t>compilazione libera</t>
  </si>
  <si>
    <t>non compilabile</t>
  </si>
  <si>
    <t>celle contenenti formule</t>
  </si>
  <si>
    <t>celle contenenti formule/totali</t>
  </si>
  <si>
    <t>E</t>
  </si>
  <si>
    <t>C</t>
  </si>
  <si>
    <t>Oneri relativi all'IVA indetraibile</t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</si>
  <si>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</si>
  <si>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</si>
  <si>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</si>
  <si>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</si>
  <si>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t>Detrazioni di cui al comma 1.4 della Determina n. 2/DRIF/2020</t>
  </si>
  <si>
    <t xml:space="preserve">Grandezze fisico-tecniche </t>
  </si>
  <si>
    <t>% rd</t>
  </si>
  <si>
    <t>costo unitario effettivo - Cueff  €cent/kg</t>
  </si>
  <si>
    <t>fabbisogno standard €cent/kg</t>
  </si>
  <si>
    <t xml:space="preserve">costo medio settore €cent/kg </t>
  </si>
  <si>
    <t>Coefficiente di gradualità</t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</si>
  <si>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</si>
  <si>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</si>
  <si>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Verifica del limite di crescita</t>
  </si>
  <si>
    <t>MTR</t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</si>
  <si>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</si>
  <si>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</si>
  <si>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t>∑Tmax  (entrate tariffarie massime applicabili nel rispetto del limite di crescita)</t>
  </si>
  <si>
    <t>delta ( ∑Ta-∑Tmax)</t>
  </si>
  <si>
    <t xml:space="preserve">Attività esterne Ciclo integrato RU </t>
  </si>
  <si>
    <t>N° COMUNI</t>
  </si>
  <si>
    <t>N° Progressivo</t>
  </si>
  <si>
    <t>Nome Comuni</t>
  </si>
  <si>
    <t>Appendice 1 al MTR (versione integrata con la Deliberazione 238/2020/R/rif)</t>
  </si>
  <si>
    <t>Costi dell’attività di raccolta e trasporto dei rifiuti urbani indifferenziati –  CRT</t>
  </si>
  <si>
    <t>Costi dell’attività di trattamento e smaltimento dei rifiuti urbani – CTS</t>
  </si>
  <si>
    <t>Costi dell’attività di trattamento e recupero dei rifiuti urbani – CTR</t>
  </si>
  <si>
    <t>Costi dell’attività di raccolta e trasporto delle frazioni differenziate – CRD</t>
  </si>
  <si>
    <t>Costi operativi incentivanti variabili di cui all'articolo 8 del MTR – COIEXPTV</t>
  </si>
  <si>
    <t>Proventi della vendita di materiale ed energia derivante da rifiuti – AR</t>
  </si>
  <si>
    <t>Fattore di Sharing  – b</t>
  </si>
  <si>
    <t>Proventi della vendita di materiale ed energia derivante da rifiuti dopo sharing – b(AR)</t>
  </si>
  <si>
    <t>Ricavi derivanti dai corrispettivi riconosciuti dal CONAI – ARCONAI</t>
  </si>
  <si>
    <t>Fattore di Sharing  – b(1+ω)</t>
  </si>
  <si>
    <t>Ricavi derivanti dai corrispettivi riconosciuti dal CONAI dopo sharing  – b(1+ω)ARCONAI</t>
  </si>
  <si>
    <t>Componente a conguaglio relativa ai costi variabili – RCTV</t>
  </si>
  <si>
    <t>Coefficiente di gradualità (1+ɣ)</t>
  </si>
  <si>
    <t>Rateizzazione r</t>
  </si>
  <si>
    <t>Componente a conguaglio relativa ai costi variabili – (1+ɣ)RCTV/r</t>
  </si>
  <si>
    <t xml:space="preserve">∑TVa totale delle entrate tariffarie relative alle componenti di costo variabile </t>
  </si>
  <si>
    <t>Costi dell’attività di spazzamento e di lavaggio – CSL</t>
  </si>
  <si>
    <t xml:space="preserve">                   Costi per l’attività di gestione delle tariffe e dei rapporti con gli utenti - CARC</t>
  </si>
  <si>
    <t xml:space="preserve">                    Costi generali di gestione - CGG</t>
  </si>
  <si>
    <t xml:space="preserve">                    Costi relativi alla quota di crediti inesigibili  - CCD</t>
  </si>
  <si>
    <t xml:space="preserve">                    Altri costi - COal</t>
  </si>
  <si>
    <t>Costi comuni – CC</t>
  </si>
  <si>
    <t xml:space="preserve">                   Ammortamenti - Amm</t>
  </si>
  <si>
    <t xml:space="preserve">                  Accantonamenti - Acc</t>
  </si>
  <si>
    <t xml:space="preserve">                Remunerazione del capitale investito netto - R</t>
  </si>
  <si>
    <t xml:space="preserve">               Remunerazione delle immobilizzazioni in corso - Rlic</t>
  </si>
  <si>
    <t xml:space="preserve"> Costi d'uso del capitale - CK </t>
  </si>
  <si>
    <t>Costi operativi incentivanti fissi di cui all'articolo 8 del MTR – COIEXPTF</t>
  </si>
  <si>
    <t>Componente a conguaglio relativa ai costi fissi – RCTF</t>
  </si>
  <si>
    <t>Componente a conguaglio relativa ai costi fissi – (1+ɣ)RCTF/r</t>
  </si>
  <si>
    <t>∑TFa totale delle entrate tariffarie relative alle componenti di costo fisse</t>
  </si>
  <si>
    <t>Detrazioni di cui al comma 4.5 della Deliberazione 443/2019/R/RIF</t>
  </si>
  <si>
    <t>∑Ta= ∑TVa + ∑TFa</t>
  </si>
  <si>
    <t>Componenti facoltative Deliberazione 238/2020/R/rif</t>
  </si>
  <si>
    <t>Scostamento atteso dei costi variabili di cui all'articolo 7 bis del MTR– COVEXPTV</t>
  </si>
  <si>
    <t>facoltativo</t>
  </si>
  <si>
    <t>Oneri variabili per la tutela delle utenze domestiche di cui al comma 7 ter.1 del MTR– COSEXPTV</t>
  </si>
  <si>
    <t>∑TVa totale delle entrate tariffarie relative alle componenti di costo variabile (ex Deliberazione 238/2020/R/rif)</t>
  </si>
  <si>
    <t>Scostamento atteso dei costi variabili di cui all'articolo 7 bis del MTR– COVEXPTF</t>
  </si>
  <si>
    <t>∑TFa totale delle entrate tariffarie relative alle componenti di costo fisse  (ex Deliberazione 238/2020/R/rif)</t>
  </si>
  <si>
    <t>∑Ta= ∑TVa + ∑TFa  (ex Deliberazione 238/2020/R/rif al lordo della componente di rinvio RCNDTV)</t>
  </si>
  <si>
    <t>Valorizzazione della componente di cui all'art. 7 ter.2 del MTR – RCNDTV</t>
  </si>
  <si>
    <t>Componente di rinvio di cui all'art. 7 ter.2 del MTR – RCNDTV</t>
  </si>
  <si>
    <t>∑Ta= ∑TVa + ∑TFa  al netto della componente di rinvio RCNDTV</t>
  </si>
  <si>
    <t>qa-2</t>
  </si>
  <si>
    <t xml:space="preserve">valutazione rispetto agli obiettivi di rd  - ɣ1 </t>
  </si>
  <si>
    <t xml:space="preserve">valutazione rispetto all' efficacia dell' attività di preparazione per il riutilizzo e riciclo  - ɣ2 </t>
  </si>
  <si>
    <t xml:space="preserve">valutazione rispetto alla soddisfazione degli utenti del servizio  - ɣ3 </t>
  </si>
  <si>
    <t>rpia</t>
  </si>
  <si>
    <t xml:space="preserve">coefficiente di recupero di produttività - Xa </t>
  </si>
  <si>
    <t xml:space="preserve">coeff. per il miglioramento previsto della qualità - QLa </t>
  </si>
  <si>
    <t xml:space="preserve">coeff. per la valorizzazione di modifiche del perimetro gestionale  - PGa </t>
  </si>
  <si>
    <t xml:space="preserve">coeff. per l'emergenza COVID-19 - C192020 </t>
  </si>
  <si>
    <t xml:space="preserve"> ∑Ta</t>
  </si>
  <si>
    <t xml:space="preserve"> ∑TVa-1</t>
  </si>
  <si>
    <t xml:space="preserve"> ∑TFa-1</t>
  </si>
  <si>
    <t xml:space="preserve"> ∑Ta-1</t>
  </si>
  <si>
    <t xml:space="preserve"> ∑Ta/ ∑Ta-1</t>
  </si>
  <si>
    <t>Riclassificazione dei costi fissi e variabili per il rispetto condizione art. 3 MTR</t>
  </si>
  <si>
    <t xml:space="preserve">riclassifica TVa </t>
  </si>
  <si>
    <t>riclassifica TFa</t>
  </si>
  <si>
    <t>Gravellona Lomellina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</si>
</sst>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#,##0_ ;[Red]\-#,##0\ "/>
    <numFmt numFmtId="167" formatCode="#,##0.00_ ;[Red]\-#,##0.00\ "/>
    <numFmt numFmtId="168" formatCode="#,##0.000_ ;[Red]\-#,##0.000\ "/>
  </numFmts>
  <fonts count="3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11"/>
      <color theme="3"/>
      <name val="Tahoma"/>
      <family val="2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Tahoma"/>
      <family val="2"/>
    </font>
    <font>
      <sz val="12"/>
      <color theme="0" tint="-4.9989318521683403E-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</cellStyleXfs>
  <cellXfs count="157">
    <xf numFmtId="0" fontId="0" fillId="0" borderId="0" xfId="0"/>
    <xf numFmtId="0" fontId="6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/>
    <xf numFmtId="0" fontId="6" fillId="0" borderId="0" xfId="0" applyFont="1"/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3" applyFill="1" applyBorder="1"/>
    <xf numFmtId="0" fontId="6" fillId="2" borderId="8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65" fontId="0" fillId="2" borderId="10" xfId="1" applyNumberFormat="1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165" fontId="17" fillId="6" borderId="10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6" fillId="2" borderId="13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5" xfId="0" quotePrefix="1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/>
    <xf numFmtId="0" fontId="6" fillId="2" borderId="13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19" fillId="7" borderId="5" xfId="0" applyFont="1" applyFill="1" applyBorder="1"/>
    <xf numFmtId="0" fontId="6" fillId="0" borderId="0" xfId="0" applyFont="1" applyBorder="1"/>
    <xf numFmtId="0" fontId="6" fillId="6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6" fillId="8" borderId="6" xfId="0" applyFont="1" applyFill="1" applyBorder="1" applyAlignment="1">
      <alignment vertical="center"/>
    </xf>
    <xf numFmtId="0" fontId="10" fillId="2" borderId="35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vertical="center"/>
    </xf>
    <xf numFmtId="0" fontId="6" fillId="2" borderId="36" xfId="0" applyFont="1" applyFill="1" applyBorder="1"/>
    <xf numFmtId="0" fontId="10" fillId="9" borderId="27" xfId="0" applyFont="1" applyFill="1" applyBorder="1" applyAlignment="1">
      <alignment vertical="center"/>
    </xf>
    <xf numFmtId="0" fontId="6" fillId="2" borderId="37" xfId="0" applyFont="1" applyFill="1" applyBorder="1"/>
    <xf numFmtId="0" fontId="0" fillId="2" borderId="0" xfId="0" applyFill="1"/>
    <xf numFmtId="0" fontId="22" fillId="10" borderId="30" xfId="0" applyFont="1" applyFill="1" applyBorder="1" applyAlignment="1">
      <alignment vertical="center"/>
    </xf>
    <xf numFmtId="0" fontId="24" fillId="2" borderId="14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26" fillId="2" borderId="0" xfId="0" applyFont="1" applyFill="1"/>
    <xf numFmtId="0" fontId="25" fillId="0" borderId="3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12" xfId="4" applyFont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166" fontId="16" fillId="2" borderId="9" xfId="1" applyNumberFormat="1" applyFont="1" applyFill="1" applyBorder="1" applyAlignment="1" applyProtection="1">
      <alignment horizontal="right" vertical="center"/>
      <protection locked="0"/>
    </xf>
    <xf numFmtId="166" fontId="5" fillId="11" borderId="25" xfId="1" applyNumberFormat="1" applyFont="1" applyFill="1" applyBorder="1" applyAlignment="1" applyProtection="1">
      <alignment horizontal="center" vertical="center"/>
      <protection locked="0"/>
    </xf>
    <xf numFmtId="167" fontId="5" fillId="4" borderId="9" xfId="0" applyNumberFormat="1" applyFont="1" applyFill="1" applyBorder="1" applyAlignment="1" applyProtection="1">
      <alignment horizontal="center" vertical="center"/>
      <protection locked="0"/>
    </xf>
    <xf numFmtId="166" fontId="16" fillId="11" borderId="9" xfId="1" applyNumberFormat="1" applyFont="1" applyFill="1" applyBorder="1" applyAlignment="1" applyProtection="1">
      <alignment horizontal="right" vertical="center"/>
      <protection locked="0"/>
    </xf>
    <xf numFmtId="166" fontId="17" fillId="6" borderId="12" xfId="1" applyNumberFormat="1" applyFont="1" applyFill="1" applyBorder="1" applyAlignment="1">
      <alignment horizontal="right" vertical="center"/>
    </xf>
    <xf numFmtId="166" fontId="16" fillId="2" borderId="0" xfId="0" applyNumberFormat="1" applyFont="1" applyFill="1" applyBorder="1" applyAlignment="1" applyProtection="1">
      <alignment horizontal="right"/>
      <protection locked="0"/>
    </xf>
    <xf numFmtId="166" fontId="16" fillId="11" borderId="3" xfId="1" applyNumberFormat="1" applyFont="1" applyFill="1" applyBorder="1" applyAlignment="1" applyProtection="1">
      <alignment horizontal="right" vertical="center"/>
      <protection locked="0"/>
    </xf>
    <xf numFmtId="166" fontId="16" fillId="11" borderId="16" xfId="1" applyNumberFormat="1" applyFont="1" applyFill="1" applyBorder="1" applyAlignment="1" applyProtection="1">
      <alignment horizontal="right" vertical="center"/>
      <protection locked="0"/>
    </xf>
    <xf numFmtId="166" fontId="16" fillId="3" borderId="20" xfId="1" applyNumberFormat="1" applyFont="1" applyFill="1" applyBorder="1" applyAlignment="1">
      <alignment horizontal="right" vertical="center"/>
    </xf>
    <xf numFmtId="166" fontId="16" fillId="11" borderId="21" xfId="1" applyNumberFormat="1" applyFont="1" applyFill="1" applyBorder="1" applyAlignment="1" applyProtection="1">
      <alignment horizontal="right" vertical="center"/>
      <protection locked="0"/>
    </xf>
    <xf numFmtId="166" fontId="16" fillId="11" borderId="7" xfId="1" applyNumberFormat="1" applyFont="1" applyFill="1" applyBorder="1" applyAlignment="1" applyProtection="1">
      <alignment horizontal="right" vertical="center"/>
      <protection locked="0"/>
    </xf>
    <xf numFmtId="166" fontId="17" fillId="6" borderId="7" xfId="1" applyNumberFormat="1" applyFont="1" applyFill="1" applyBorder="1" applyAlignment="1">
      <alignment horizontal="right" vertical="center"/>
    </xf>
    <xf numFmtId="166" fontId="20" fillId="2" borderId="0" xfId="0" applyNumberFormat="1" applyFont="1" applyFill="1" applyBorder="1" applyAlignment="1" applyProtection="1">
      <alignment horizontal="right"/>
      <protection locked="0"/>
    </xf>
    <xf numFmtId="166" fontId="0" fillId="5" borderId="23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/>
    </xf>
    <xf numFmtId="166" fontId="23" fillId="2" borderId="0" xfId="0" applyNumberFormat="1" applyFont="1" applyFill="1" applyBorder="1" applyAlignment="1" applyProtection="1">
      <alignment horizontal="right"/>
      <protection locked="0"/>
    </xf>
    <xf numFmtId="166" fontId="0" fillId="5" borderId="34" xfId="0" applyNumberFormat="1" applyFont="1" applyFill="1" applyBorder="1" applyAlignment="1">
      <alignment horizontal="right" vertical="center"/>
    </xf>
    <xf numFmtId="166" fontId="0" fillId="5" borderId="9" xfId="0" applyNumberFormat="1" applyFont="1" applyFill="1" applyBorder="1" applyAlignment="1">
      <alignment horizontal="right" vertical="center"/>
    </xf>
    <xf numFmtId="166" fontId="0" fillId="5" borderId="12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right"/>
    </xf>
    <xf numFmtId="166" fontId="0" fillId="5" borderId="24" xfId="0" applyNumberFormat="1" applyFont="1" applyFill="1" applyBorder="1" applyAlignment="1">
      <alignment horizontal="right" vertical="center"/>
    </xf>
    <xf numFmtId="166" fontId="0" fillId="5" borderId="28" xfId="0" applyNumberFormat="1" applyFont="1" applyFill="1" applyBorder="1" applyAlignment="1">
      <alignment horizontal="right" vertical="center"/>
    </xf>
    <xf numFmtId="168" fontId="5" fillId="11" borderId="23" xfId="0" applyNumberFormat="1" applyFont="1" applyFill="1" applyBorder="1" applyAlignment="1" applyProtection="1">
      <alignment horizontal="center" vertical="center"/>
      <protection locked="0"/>
    </xf>
    <xf numFmtId="168" fontId="5" fillId="11" borderId="25" xfId="0" applyNumberFormat="1" applyFont="1" applyFill="1" applyBorder="1" applyAlignment="1" applyProtection="1">
      <alignment horizontal="center" vertical="center"/>
      <protection locked="0"/>
    </xf>
    <xf numFmtId="168" fontId="17" fillId="6" borderId="29" xfId="0" applyNumberFormat="1" applyFont="1" applyFill="1" applyBorder="1" applyAlignment="1">
      <alignment horizontal="center" vertical="center"/>
    </xf>
    <xf numFmtId="168" fontId="17" fillId="6" borderId="30" xfId="0" applyNumberFormat="1" applyFont="1" applyFill="1" applyBorder="1" applyAlignment="1">
      <alignment horizontal="center" vertical="center"/>
    </xf>
    <xf numFmtId="167" fontId="5" fillId="11" borderId="25" xfId="1" applyNumberFormat="1" applyFont="1" applyFill="1" applyBorder="1" applyAlignment="1" applyProtection="1">
      <alignment horizontal="center" vertical="center"/>
      <protection locked="0"/>
    </xf>
    <xf numFmtId="167" fontId="0" fillId="5" borderId="25" xfId="0" applyNumberFormat="1" applyFont="1" applyFill="1" applyBorder="1" applyAlignment="1">
      <alignment horizontal="right" vertical="center"/>
    </xf>
    <xf numFmtId="167" fontId="0" fillId="5" borderId="27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3" fillId="2" borderId="39" xfId="0" applyFont="1" applyFill="1" applyBorder="1"/>
    <xf numFmtId="0" fontId="5" fillId="2" borderId="39" xfId="0" applyFont="1" applyFill="1" applyBorder="1"/>
    <xf numFmtId="0" fontId="10" fillId="2" borderId="9" xfId="0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>
      <alignment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horizontal="center"/>
    </xf>
    <xf numFmtId="0" fontId="10" fillId="2" borderId="34" xfId="0" applyFont="1" applyFill="1" applyBorder="1" applyAlignment="1" applyProtection="1">
      <alignment horizontal="center" vertical="center"/>
    </xf>
    <xf numFmtId="0" fontId="29" fillId="2" borderId="13" xfId="0" applyFont="1" applyFill="1" applyBorder="1" applyAlignment="1" applyProtection="1">
      <protection locked="0"/>
    </xf>
    <xf numFmtId="0" fontId="6" fillId="2" borderId="40" xfId="0" applyFont="1" applyFill="1" applyBorder="1" applyAlignment="1">
      <alignment vertical="center"/>
    </xf>
    <xf numFmtId="0" fontId="10" fillId="2" borderId="32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>
      <alignment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10" fillId="2" borderId="4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horizontal="center"/>
    </xf>
    <xf numFmtId="0" fontId="10" fillId="7" borderId="33" xfId="0" applyFont="1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10" fillId="8" borderId="21" xfId="0" applyFont="1" applyFill="1" applyBorder="1" applyAlignment="1" applyProtection="1">
      <alignment horizontal="center"/>
    </xf>
    <xf numFmtId="0" fontId="6" fillId="2" borderId="13" xfId="0" applyFont="1" applyFill="1" applyBorder="1" applyAlignment="1"/>
    <xf numFmtId="0" fontId="10" fillId="9" borderId="24" xfId="0" applyFont="1" applyFill="1" applyBorder="1" applyAlignment="1" applyProtection="1">
      <alignment horizontal="center" vertical="center"/>
    </xf>
    <xf numFmtId="9" fontId="6" fillId="2" borderId="0" xfId="2" applyFont="1" applyFill="1"/>
    <xf numFmtId="0" fontId="10" fillId="9" borderId="28" xfId="0" applyFont="1" applyFill="1" applyBorder="1" applyAlignment="1" applyProtection="1">
      <alignment horizontal="center" vertical="center"/>
    </xf>
    <xf numFmtId="0" fontId="6" fillId="2" borderId="13" xfId="0" applyFont="1" applyFill="1" applyBorder="1"/>
    <xf numFmtId="0" fontId="6" fillId="2" borderId="0" xfId="0" applyFont="1" applyFill="1" applyBorder="1" applyProtection="1"/>
    <xf numFmtId="0" fontId="6" fillId="8" borderId="2" xfId="0" applyFont="1" applyFill="1" applyBorder="1" applyAlignment="1">
      <alignment vertical="center"/>
    </xf>
    <xf numFmtId="0" fontId="10" fillId="8" borderId="33" xfId="0" applyFont="1" applyFill="1" applyBorder="1" applyAlignment="1" applyProtection="1">
      <alignment horizontal="center"/>
    </xf>
    <xf numFmtId="0" fontId="6" fillId="8" borderId="22" xfId="0" applyFont="1" applyFill="1" applyBorder="1" applyAlignment="1">
      <alignment vertical="center"/>
    </xf>
    <xf numFmtId="0" fontId="10" fillId="8" borderId="12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22" fillId="10" borderId="31" xfId="0" applyFont="1" applyFill="1" applyBorder="1" applyAlignment="1" applyProtection="1">
      <alignment horizontal="center" vertical="center"/>
    </xf>
    <xf numFmtId="166" fontId="16" fillId="2" borderId="0" xfId="0" applyNumberFormat="1" applyFont="1" applyFill="1" applyBorder="1" applyAlignment="1" applyProtection="1">
      <alignment horizontal="center"/>
      <protection locked="0"/>
    </xf>
    <xf numFmtId="166" fontId="6" fillId="2" borderId="0" xfId="0" applyNumberFormat="1" applyFont="1" applyFill="1" applyBorder="1" applyAlignment="1">
      <alignment horizontal="center" vertical="center"/>
    </xf>
    <xf numFmtId="166" fontId="20" fillId="2" borderId="0" xfId="0" applyNumberFormat="1" applyFont="1" applyFill="1" applyBorder="1" applyAlignment="1" applyProtection="1">
      <alignment horizontal="center"/>
      <protection locked="0"/>
    </xf>
    <xf numFmtId="166" fontId="17" fillId="6" borderId="12" xfId="1" applyNumberFormat="1" applyFont="1" applyFill="1" applyBorder="1" applyAlignment="1" applyProtection="1">
      <alignment horizontal="right" vertical="center"/>
      <protection locked="0"/>
    </xf>
    <xf numFmtId="166" fontId="16" fillId="2" borderId="3" xfId="1" applyNumberFormat="1" applyFont="1" applyFill="1" applyBorder="1" applyAlignment="1" applyProtection="1">
      <alignment horizontal="right" vertical="center"/>
      <protection locked="0"/>
    </xf>
    <xf numFmtId="166" fontId="16" fillId="2" borderId="7" xfId="1" applyNumberFormat="1" applyFont="1" applyFill="1" applyBorder="1" applyAlignment="1" applyProtection="1">
      <alignment horizontal="right" vertical="center"/>
      <protection locked="0"/>
    </xf>
    <xf numFmtId="166" fontId="17" fillId="6" borderId="7" xfId="1" applyNumberFormat="1" applyFont="1" applyFill="1" applyBorder="1" applyAlignment="1" applyProtection="1">
      <alignment horizontal="right" vertical="center"/>
      <protection locked="0"/>
    </xf>
    <xf numFmtId="166" fontId="10" fillId="2" borderId="0" xfId="0" applyNumberFormat="1" applyFont="1" applyFill="1" applyBorder="1" applyAlignment="1" applyProtection="1">
      <alignment horizontal="right" vertical="center"/>
    </xf>
    <xf numFmtId="166" fontId="0" fillId="5" borderId="30" xfId="0" applyNumberFormat="1" applyFont="1" applyFill="1" applyBorder="1" applyAlignment="1" applyProtection="1">
      <alignment horizontal="right" vertical="center"/>
      <protection locked="0"/>
    </xf>
    <xf numFmtId="166" fontId="0" fillId="0" borderId="35" xfId="0" applyNumberFormat="1" applyFont="1" applyFill="1" applyBorder="1" applyAlignment="1" applyProtection="1">
      <alignment horizontal="right" vertical="center"/>
      <protection locked="0"/>
    </xf>
    <xf numFmtId="166" fontId="6" fillId="2" borderId="4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/>
    </xf>
    <xf numFmtId="166" fontId="16" fillId="0" borderId="38" xfId="1" applyNumberFormat="1" applyFont="1" applyFill="1" applyBorder="1" applyAlignment="1" applyProtection="1">
      <alignment horizontal="right" vertical="center"/>
      <protection locked="0"/>
    </xf>
    <xf numFmtId="166" fontId="16" fillId="11" borderId="12" xfId="1" applyNumberFormat="1" applyFont="1" applyFill="1" applyBorder="1" applyAlignment="1" applyProtection="1">
      <alignment horizontal="right" vertical="center"/>
      <protection locked="0"/>
    </xf>
    <xf numFmtId="166" fontId="16" fillId="0" borderId="7" xfId="1" applyNumberFormat="1" applyFont="1" applyFill="1" applyBorder="1" applyAlignment="1" applyProtection="1">
      <alignment horizontal="right" vertical="center"/>
      <protection locked="0"/>
    </xf>
    <xf numFmtId="166" fontId="16" fillId="3" borderId="16" xfId="1" applyNumberFormat="1" applyFont="1" applyFill="1" applyBorder="1" applyAlignment="1" applyProtection="1">
      <alignment horizontal="right" vertical="center"/>
    </xf>
    <xf numFmtId="0" fontId="1" fillId="0" borderId="10" xfId="4" applyFont="1" applyFill="1" applyBorder="1" applyAlignment="1">
      <alignment horizontal="center" vertical="center" textRotation="90"/>
    </xf>
    <xf numFmtId="165" fontId="0" fillId="0" borderId="0" xfId="1" applyNumberFormat="1" applyFont="1"/>
    <xf numFmtId="0" fontId="4" fillId="0" borderId="39" xfId="0" applyFont="1" applyFill="1" applyBorder="1" applyAlignment="1">
      <alignment vertical="center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right" vertical="center"/>
    </xf>
  </cellXfs>
  <cellStyles count="5">
    <cellStyle name="Migliaia" xfId="1" builtinId="3"/>
    <cellStyle name="Normale" xfId="0" builtinId="0"/>
    <cellStyle name="Normale 7" xfId="4"/>
    <cellStyle name="Percentuale" xfId="2" builtinId="5"/>
    <cellStyle name="Titolo 3" xfId="3" builtinId="1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"/>
  <sheetViews>
    <sheetView workbookViewId="0">
      <selection activeCell="H2" sqref="H2"/>
    </sheetView>
  </sheetViews>
  <sheetFormatPr defaultRowHeight="10.5" x14ac:dyDescent="0.15"/>
  <cols>
    <col min="1" max="1" width="11.33203125" bestFit="1" customWidth="1"/>
    <col min="2" max="2" width="15.1640625" bestFit="1" customWidth="1"/>
    <col min="3" max="8" width="3.33203125" bestFit="1" customWidth="1"/>
  </cols>
  <sheetData>
    <row r="1" spans="1:8" x14ac:dyDescent="0.15">
      <c r="A1" s="56" t="s">
        <v>33</v>
      </c>
      <c r="B1" s="57" t="s">
        <v>34</v>
      </c>
      <c r="C1" s="58">
        <v>1</v>
      </c>
      <c r="D1" s="58">
        <f>+C1+1</f>
        <v>2</v>
      </c>
      <c r="E1" s="58">
        <f t="shared" ref="E1:H1" si="0">+D1+1</f>
        <v>3</v>
      </c>
      <c r="F1" s="58">
        <f t="shared" si="0"/>
        <v>4</v>
      </c>
      <c r="G1" s="58">
        <f t="shared" si="0"/>
        <v>5</v>
      </c>
      <c r="H1" s="58">
        <f t="shared" si="0"/>
        <v>6</v>
      </c>
    </row>
    <row r="2" spans="1:8" ht="133.5" customHeight="1" thickBot="1" x14ac:dyDescent="0.2">
      <c r="A2" s="59">
        <f>+COUNTA(C2:H2)</f>
        <v>1</v>
      </c>
      <c r="B2" s="57" t="s">
        <v>35</v>
      </c>
      <c r="C2" s="152"/>
      <c r="D2" s="152"/>
      <c r="E2" s="152"/>
      <c r="F2" s="152" t="s">
        <v>98</v>
      </c>
      <c r="G2" s="152"/>
      <c r="H2" s="152"/>
    </row>
    <row r="5" spans="1:8" x14ac:dyDescent="0.15">
      <c r="B5" s="153">
        <f>+SUM('GRAVELLONA LOMELLINA'!$E$47)</f>
        <v>269683.69800180825</v>
      </c>
    </row>
    <row r="6" spans="1:8" x14ac:dyDescent="0.15">
      <c r="B6" s="153">
        <f>+SUM('GRAVELLONA LOMELLINA'!$F$47)</f>
        <v>0</v>
      </c>
    </row>
    <row r="7" spans="1:8" x14ac:dyDescent="0.15">
      <c r="B7" s="153"/>
    </row>
    <row r="8" spans="1:8" x14ac:dyDescent="0.15">
      <c r="B8" s="153">
        <f>+SUM('GRAVELLONA LOMELLINA'!$G$47)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BG596"/>
  <sheetViews>
    <sheetView tabSelected="1" zoomScale="75" zoomScaleNormal="75" workbookViewId="0">
      <pane xSplit="4" ySplit="5" topLeftCell="E6" activePane="bottomRight" state="frozen"/>
      <selection activeCell="C2" sqref="C2:G2"/>
      <selection pane="topRight" activeCell="C2" sqref="C2:G2"/>
      <selection pane="bottomLeft" activeCell="C2" sqref="C2:G2"/>
      <selection pane="bottomRight" activeCell="L13" sqref="L13"/>
    </sheetView>
  </sheetViews>
  <sheetFormatPr defaultColWidth="11.33203125" defaultRowHeight="15.75" x14ac:dyDescent="0.25"/>
  <cols>
    <col min="1" max="1" width="2.6640625" style="1" customWidth="1"/>
    <col min="2" max="2" width="132.33203125" style="5" bestFit="1" customWidth="1"/>
    <col min="3" max="3" width="23" style="5" bestFit="1" customWidth="1"/>
    <col min="4" max="4" width="6.5" style="5" customWidth="1"/>
    <col min="5" max="5" width="27.5" style="5" customWidth="1"/>
    <col min="6" max="6" width="1.33203125" style="4" customWidth="1"/>
    <col min="7" max="7" width="1.33203125" style="1" customWidth="1"/>
    <col min="8" max="8" width="5.6640625" style="1" customWidth="1"/>
    <col min="9" max="9" width="3.83203125" style="1" customWidth="1"/>
    <col min="10" max="11" width="1.6640625" style="1" customWidth="1"/>
    <col min="12" max="12" width="47.33203125" style="1" customWidth="1"/>
    <col min="13" max="59" width="11.33203125" style="1"/>
    <col min="60" max="16384" width="11.33203125" style="5"/>
  </cols>
  <sheetData>
    <row r="1" spans="2:12" s="90" customFormat="1" ht="13.5" customHeight="1" x14ac:dyDescent="0.35">
      <c r="B1" s="91" t="s">
        <v>0</v>
      </c>
      <c r="C1" s="156"/>
      <c r="D1" s="156"/>
      <c r="E1" s="156"/>
      <c r="F1" s="92"/>
    </row>
    <row r="2" spans="2:12" s="93" customFormat="1" ht="33" customHeight="1" thickBot="1" x14ac:dyDescent="0.4">
      <c r="B2" s="154" t="s">
        <v>36</v>
      </c>
      <c r="C2" s="154"/>
      <c r="D2" s="154"/>
      <c r="E2" s="154"/>
      <c r="F2" s="94"/>
      <c r="L2" s="60">
        <v>4</v>
      </c>
    </row>
    <row r="3" spans="2:12" ht="17.25" thickTop="1" thickBot="1" x14ac:dyDescent="0.3">
      <c r="B3" s="1"/>
      <c r="C3" s="2"/>
      <c r="D3" s="2"/>
      <c r="E3" s="3"/>
      <c r="L3" s="54" t="str">
        <f>+HLOOKUP(L2,Comuni!$C$1:$J$2,2,0)</f>
        <v>Gravellona Lomellina</v>
      </c>
    </row>
    <row r="4" spans="2:12" ht="32.25" thickBot="1" x14ac:dyDescent="0.3">
      <c r="B4" s="6"/>
      <c r="C4" s="7" t="s">
        <v>1</v>
      </c>
      <c r="D4" s="8"/>
      <c r="E4" s="155" t="str">
        <f>+"Comune di "&amp;L3</f>
        <v>Comune di Gravellona Lomellina</v>
      </c>
      <c r="F4" s="9"/>
      <c r="G4" s="10"/>
      <c r="H4" s="10"/>
    </row>
    <row r="5" spans="2:12" ht="67.5" x14ac:dyDescent="0.25">
      <c r="B5" s="11"/>
      <c r="C5" s="12" t="s">
        <v>2</v>
      </c>
      <c r="D5" s="13"/>
      <c r="E5" s="14" t="s">
        <v>3</v>
      </c>
      <c r="F5" s="15"/>
      <c r="G5" s="16"/>
      <c r="H5" s="16"/>
      <c r="L5" s="17" t="s">
        <v>4</v>
      </c>
    </row>
    <row r="6" spans="2:12" ht="20.100000000000001" customHeight="1" x14ac:dyDescent="0.25">
      <c r="B6" s="18" t="s">
        <v>37</v>
      </c>
      <c r="C6" s="95" t="s">
        <v>5</v>
      </c>
      <c r="D6" s="19"/>
      <c r="E6" s="64">
        <v>23397.776140229998</v>
      </c>
      <c r="G6" s="55"/>
      <c r="H6" s="55">
        <v>4</v>
      </c>
      <c r="I6" s="55">
        <v>5</v>
      </c>
      <c r="L6" s="20" t="s">
        <v>6</v>
      </c>
    </row>
    <row r="7" spans="2:12" ht="20.100000000000001" customHeight="1" x14ac:dyDescent="0.25">
      <c r="B7" s="18" t="s">
        <v>38</v>
      </c>
      <c r="C7" s="95" t="s">
        <v>5</v>
      </c>
      <c r="D7" s="19"/>
      <c r="E7" s="64">
        <v>113960.05375529997</v>
      </c>
      <c r="G7" s="55"/>
      <c r="H7" s="55">
        <v>5</v>
      </c>
      <c r="I7" s="55">
        <v>6</v>
      </c>
      <c r="L7" s="21" t="s">
        <v>7</v>
      </c>
    </row>
    <row r="8" spans="2:12" ht="20.100000000000001" customHeight="1" x14ac:dyDescent="0.25">
      <c r="B8" s="18" t="s">
        <v>39</v>
      </c>
      <c r="C8" s="95" t="s">
        <v>5</v>
      </c>
      <c r="D8" s="19"/>
      <c r="E8" s="64">
        <v>27354.270915689998</v>
      </c>
      <c r="G8" s="55"/>
      <c r="H8" s="55">
        <v>8</v>
      </c>
      <c r="I8" s="55">
        <v>9</v>
      </c>
      <c r="L8" s="22" t="s">
        <v>8</v>
      </c>
    </row>
    <row r="9" spans="2:12" ht="20.100000000000001" customHeight="1" x14ac:dyDescent="0.25">
      <c r="B9" s="18" t="s">
        <v>40</v>
      </c>
      <c r="C9" s="95" t="s">
        <v>5</v>
      </c>
      <c r="D9" s="19"/>
      <c r="E9" s="64">
        <v>44973.553456559988</v>
      </c>
      <c r="G9" s="55"/>
      <c r="H9" s="55">
        <v>11</v>
      </c>
      <c r="I9" s="55">
        <v>12</v>
      </c>
      <c r="L9" s="24" t="s">
        <v>9</v>
      </c>
    </row>
    <row r="10" spans="2:12" ht="20.100000000000001" customHeight="1" x14ac:dyDescent="0.25">
      <c r="B10" s="23" t="s">
        <v>41</v>
      </c>
      <c r="C10" s="95" t="s">
        <v>5</v>
      </c>
      <c r="D10" s="19"/>
      <c r="E10" s="64">
        <v>48459.26</v>
      </c>
      <c r="G10" s="55"/>
      <c r="H10" s="55">
        <v>12</v>
      </c>
      <c r="I10" s="55">
        <v>13</v>
      </c>
      <c r="L10" s="5"/>
    </row>
    <row r="11" spans="2:12" ht="20.100000000000001" customHeight="1" x14ac:dyDescent="0.25">
      <c r="B11" s="25" t="s">
        <v>42</v>
      </c>
      <c r="C11" s="95" t="s">
        <v>5</v>
      </c>
      <c r="D11" s="19"/>
      <c r="E11" s="64">
        <v>1346.9183176199999</v>
      </c>
      <c r="G11" s="55"/>
      <c r="H11" s="55">
        <v>14</v>
      </c>
      <c r="I11" s="55">
        <v>15</v>
      </c>
    </row>
    <row r="12" spans="2:12" ht="20.100000000000001" customHeight="1" x14ac:dyDescent="0.25">
      <c r="B12" s="18" t="s">
        <v>43</v>
      </c>
      <c r="C12" s="95" t="s">
        <v>10</v>
      </c>
      <c r="D12" s="19"/>
      <c r="E12" s="63"/>
      <c r="G12" s="55"/>
      <c r="H12" s="55">
        <v>15</v>
      </c>
      <c r="I12" s="55">
        <v>16</v>
      </c>
    </row>
    <row r="13" spans="2:12" ht="20.100000000000001" customHeight="1" x14ac:dyDescent="0.25">
      <c r="B13" s="18" t="s">
        <v>44</v>
      </c>
      <c r="C13" s="95" t="s">
        <v>10</v>
      </c>
      <c r="D13" s="19"/>
      <c r="E13" s="61">
        <f>+E12*E11</f>
        <v>0</v>
      </c>
      <c r="G13" s="55"/>
      <c r="H13" s="55">
        <v>13</v>
      </c>
      <c r="I13" s="55">
        <v>14</v>
      </c>
    </row>
    <row r="14" spans="2:12" ht="20.100000000000001" customHeight="1" x14ac:dyDescent="0.25">
      <c r="B14" s="18" t="s">
        <v>45</v>
      </c>
      <c r="C14" s="95" t="s">
        <v>5</v>
      </c>
      <c r="D14" s="19"/>
      <c r="E14" s="64">
        <v>7534.6144298399986</v>
      </c>
      <c r="G14" s="55"/>
      <c r="H14" s="55">
        <v>17</v>
      </c>
      <c r="I14" s="55">
        <v>18</v>
      </c>
    </row>
    <row r="15" spans="2:12" ht="20.100000000000001" customHeight="1" x14ac:dyDescent="0.25">
      <c r="B15" s="18" t="s">
        <v>46</v>
      </c>
      <c r="C15" s="95" t="s">
        <v>10</v>
      </c>
      <c r="D15" s="19"/>
      <c r="E15" s="63"/>
      <c r="G15" s="55"/>
      <c r="H15" s="55">
        <v>19</v>
      </c>
      <c r="I15" s="55">
        <v>20</v>
      </c>
    </row>
    <row r="16" spans="2:12" ht="20.100000000000001" customHeight="1" x14ac:dyDescent="0.25">
      <c r="B16" s="18" t="s">
        <v>47</v>
      </c>
      <c r="C16" s="95" t="s">
        <v>10</v>
      </c>
      <c r="D16" s="19"/>
      <c r="E16" s="61">
        <f>+E15*E14</f>
        <v>0</v>
      </c>
      <c r="G16" s="55"/>
      <c r="H16" s="55">
        <v>16</v>
      </c>
      <c r="I16" s="55">
        <v>17</v>
      </c>
    </row>
    <row r="17" spans="2:9" ht="20.100000000000001" customHeight="1" x14ac:dyDescent="0.25">
      <c r="B17" s="18" t="s">
        <v>48</v>
      </c>
      <c r="C17" s="95" t="s">
        <v>5</v>
      </c>
      <c r="D17" s="19"/>
      <c r="E17" s="64">
        <v>42574.004603000009</v>
      </c>
      <c r="G17" s="55"/>
      <c r="H17" s="55">
        <v>21</v>
      </c>
      <c r="I17" s="55">
        <v>22</v>
      </c>
    </row>
    <row r="18" spans="2:9" ht="20.100000000000001" customHeight="1" x14ac:dyDescent="0.25">
      <c r="B18" s="18" t="s">
        <v>49</v>
      </c>
      <c r="C18" s="95" t="s">
        <v>10</v>
      </c>
      <c r="D18" s="26"/>
      <c r="E18" s="63"/>
      <c r="G18" s="55"/>
      <c r="H18" s="55">
        <v>23</v>
      </c>
      <c r="I18" s="55">
        <v>24</v>
      </c>
    </row>
    <row r="19" spans="2:9" ht="20.100000000000001" customHeight="1" x14ac:dyDescent="0.25">
      <c r="B19" s="18" t="s">
        <v>50</v>
      </c>
      <c r="C19" s="95" t="s">
        <v>10</v>
      </c>
      <c r="D19" s="19"/>
      <c r="E19" s="63"/>
      <c r="G19" s="55"/>
      <c r="H19" s="55">
        <v>24</v>
      </c>
      <c r="I19" s="55">
        <v>25</v>
      </c>
    </row>
    <row r="20" spans="2:9" ht="20.100000000000001" customHeight="1" x14ac:dyDescent="0.25">
      <c r="B20" s="27" t="s">
        <v>51</v>
      </c>
      <c r="C20" s="95" t="s">
        <v>10</v>
      </c>
      <c r="D20" s="19"/>
      <c r="E20" s="61"/>
      <c r="G20" s="55"/>
      <c r="H20" s="55">
        <v>20</v>
      </c>
      <c r="I20" s="55">
        <v>21</v>
      </c>
    </row>
    <row r="21" spans="2:9" ht="20.100000000000001" customHeight="1" x14ac:dyDescent="0.25">
      <c r="B21" s="18" t="s">
        <v>12</v>
      </c>
      <c r="C21" s="95" t="s">
        <v>5</v>
      </c>
      <c r="D21" s="19"/>
      <c r="E21" s="64">
        <v>0</v>
      </c>
      <c r="G21" s="55"/>
      <c r="H21" s="55">
        <v>25</v>
      </c>
      <c r="I21" s="55">
        <v>26</v>
      </c>
    </row>
    <row r="22" spans="2:9" ht="20.100000000000001" customHeight="1" thickBot="1" x14ac:dyDescent="0.3">
      <c r="B22" s="28" t="s">
        <v>52</v>
      </c>
      <c r="C22" s="96" t="s">
        <v>11</v>
      </c>
      <c r="D22" s="19"/>
      <c r="E22" s="65">
        <f>E6+E7+E8+E9+E10-E13-E16+E20+E21</f>
        <v>258144.91426777997</v>
      </c>
    </row>
    <row r="23" spans="2:9" ht="20.100000000000001" customHeight="1" thickBot="1" x14ac:dyDescent="0.3">
      <c r="B23" s="29"/>
      <c r="C23" s="97"/>
      <c r="D23" s="30"/>
      <c r="E23" s="136"/>
    </row>
    <row r="24" spans="2:9" ht="20.100000000000001" customHeight="1" x14ac:dyDescent="0.25">
      <c r="B24" s="31" t="s">
        <v>53</v>
      </c>
      <c r="C24" s="98" t="s">
        <v>5</v>
      </c>
      <c r="D24" s="19"/>
      <c r="E24" s="67">
        <v>0</v>
      </c>
      <c r="G24" s="55"/>
      <c r="H24" s="55">
        <v>30</v>
      </c>
      <c r="I24" s="55">
        <v>31</v>
      </c>
    </row>
    <row r="25" spans="2:9" ht="20.100000000000001" customHeight="1" x14ac:dyDescent="0.25">
      <c r="B25" s="18" t="s">
        <v>54</v>
      </c>
      <c r="C25" s="95" t="s">
        <v>5</v>
      </c>
      <c r="D25" s="19"/>
      <c r="E25" s="64">
        <v>105.07019699999999</v>
      </c>
      <c r="G25" s="55"/>
      <c r="H25" s="55">
        <v>32</v>
      </c>
      <c r="I25" s="55">
        <v>33</v>
      </c>
    </row>
    <row r="26" spans="2:9" ht="20.100000000000001" customHeight="1" x14ac:dyDescent="0.25">
      <c r="B26" s="32" t="s">
        <v>55</v>
      </c>
      <c r="C26" s="99" t="s">
        <v>5</v>
      </c>
      <c r="D26" s="19"/>
      <c r="E26" s="68">
        <v>7773.6134245499989</v>
      </c>
      <c r="G26" s="55"/>
      <c r="H26" s="55">
        <v>33</v>
      </c>
      <c r="I26" s="55">
        <v>34</v>
      </c>
    </row>
    <row r="27" spans="2:9" ht="20.100000000000001" customHeight="1" x14ac:dyDescent="0.25">
      <c r="B27" s="33" t="s">
        <v>56</v>
      </c>
      <c r="C27" s="99" t="s">
        <v>5</v>
      </c>
      <c r="D27" s="19"/>
      <c r="E27" s="68">
        <v>0</v>
      </c>
      <c r="G27" s="55"/>
      <c r="H27" s="55">
        <v>34</v>
      </c>
      <c r="I27" s="55">
        <v>35</v>
      </c>
    </row>
    <row r="28" spans="2:9" ht="20.100000000000001" customHeight="1" x14ac:dyDescent="0.25">
      <c r="B28" s="32" t="s">
        <v>57</v>
      </c>
      <c r="C28" s="99" t="s">
        <v>5</v>
      </c>
      <c r="D28" s="19"/>
      <c r="E28" s="68">
        <v>0</v>
      </c>
      <c r="G28" s="55"/>
      <c r="H28" s="55">
        <v>35</v>
      </c>
      <c r="I28" s="55">
        <v>36</v>
      </c>
    </row>
    <row r="29" spans="2:9" ht="20.100000000000001" customHeight="1" x14ac:dyDescent="0.25">
      <c r="B29" s="34" t="s">
        <v>58</v>
      </c>
      <c r="C29" s="100" t="s">
        <v>11</v>
      </c>
      <c r="D29" s="19"/>
      <c r="E29" s="69">
        <f>SUM(E25:E28)</f>
        <v>7878.6836215499989</v>
      </c>
      <c r="G29" s="55"/>
      <c r="H29" s="55"/>
      <c r="I29" s="55"/>
    </row>
    <row r="30" spans="2:9" ht="20.100000000000001" customHeight="1" x14ac:dyDescent="0.25">
      <c r="B30" s="18" t="s">
        <v>59</v>
      </c>
      <c r="C30" s="101" t="s">
        <v>5</v>
      </c>
      <c r="D30" s="19"/>
      <c r="E30" s="70">
        <v>1153.7423472879027</v>
      </c>
      <c r="G30" s="55"/>
      <c r="H30" s="55">
        <v>37</v>
      </c>
      <c r="I30" s="55">
        <v>38</v>
      </c>
    </row>
    <row r="31" spans="2:9" ht="20.100000000000001" customHeight="1" x14ac:dyDescent="0.25">
      <c r="B31" s="32" t="s">
        <v>60</v>
      </c>
      <c r="C31" s="99" t="s">
        <v>5</v>
      </c>
      <c r="D31" s="19"/>
      <c r="E31" s="151">
        <f>SUM(E32:E35)</f>
        <v>0</v>
      </c>
      <c r="G31" s="55"/>
      <c r="H31" s="55">
        <v>38</v>
      </c>
      <c r="I31" s="55">
        <v>39</v>
      </c>
    </row>
    <row r="32" spans="2:9" ht="20.100000000000001" customHeight="1" x14ac:dyDescent="0.25">
      <c r="B32" s="35" t="s">
        <v>13</v>
      </c>
      <c r="C32" s="99" t="s">
        <v>5</v>
      </c>
      <c r="D32" s="19"/>
      <c r="E32" s="68">
        <v>0</v>
      </c>
      <c r="G32" s="55"/>
      <c r="H32" s="55">
        <v>39</v>
      </c>
      <c r="I32" s="55">
        <v>40</v>
      </c>
    </row>
    <row r="33" spans="2:9" ht="20.100000000000001" customHeight="1" x14ac:dyDescent="0.25">
      <c r="B33" s="35" t="s">
        <v>14</v>
      </c>
      <c r="C33" s="99" t="s">
        <v>5</v>
      </c>
      <c r="D33" s="19"/>
      <c r="E33" s="68">
        <v>0</v>
      </c>
      <c r="G33" s="55"/>
      <c r="H33" s="55">
        <v>40</v>
      </c>
      <c r="I33" s="55">
        <v>41</v>
      </c>
    </row>
    <row r="34" spans="2:9" ht="20.100000000000001" customHeight="1" x14ac:dyDescent="0.25">
      <c r="B34" s="35" t="s">
        <v>15</v>
      </c>
      <c r="C34" s="99" t="s">
        <v>5</v>
      </c>
      <c r="D34" s="19"/>
      <c r="E34" s="68">
        <v>0</v>
      </c>
      <c r="G34" s="55"/>
      <c r="H34" s="55">
        <v>41</v>
      </c>
      <c r="I34" s="55">
        <v>42</v>
      </c>
    </row>
    <row r="35" spans="2:9" ht="20.100000000000001" customHeight="1" x14ac:dyDescent="0.25">
      <c r="B35" s="35" t="s">
        <v>16</v>
      </c>
      <c r="C35" s="99" t="s">
        <v>5</v>
      </c>
      <c r="D35" s="19"/>
      <c r="E35" s="68">
        <v>0</v>
      </c>
      <c r="G35" s="55"/>
      <c r="H35" s="55">
        <v>42</v>
      </c>
      <c r="I35" s="55">
        <v>43</v>
      </c>
    </row>
    <row r="36" spans="2:9" ht="20.100000000000001" customHeight="1" x14ac:dyDescent="0.25">
      <c r="B36" s="32" t="s">
        <v>61</v>
      </c>
      <c r="C36" s="99" t="s">
        <v>5</v>
      </c>
      <c r="D36" s="19"/>
      <c r="E36" s="68">
        <v>1373.9595644103915</v>
      </c>
      <c r="G36" s="55"/>
      <c r="H36" s="55">
        <v>43</v>
      </c>
      <c r="I36" s="55">
        <v>44</v>
      </c>
    </row>
    <row r="37" spans="2:9" ht="20.100000000000001" customHeight="1" x14ac:dyDescent="0.25">
      <c r="B37" s="32" t="s">
        <v>62</v>
      </c>
      <c r="C37" s="99" t="s">
        <v>5</v>
      </c>
      <c r="D37" s="19"/>
      <c r="E37" s="68">
        <v>417.83820078000008</v>
      </c>
      <c r="G37" s="55"/>
      <c r="H37" s="55">
        <v>44</v>
      </c>
      <c r="I37" s="55">
        <v>45</v>
      </c>
    </row>
    <row r="38" spans="2:9" ht="20.100000000000001" customHeight="1" x14ac:dyDescent="0.25">
      <c r="B38" s="25" t="s">
        <v>63</v>
      </c>
      <c r="C38" s="100" t="s">
        <v>11</v>
      </c>
      <c r="D38" s="19"/>
      <c r="E38" s="69">
        <f>E37+E36+E31+E30</f>
        <v>2945.5401124782943</v>
      </c>
      <c r="G38" s="55"/>
      <c r="H38" s="55"/>
      <c r="I38" s="55"/>
    </row>
    <row r="39" spans="2:9" ht="20.100000000000001" customHeight="1" x14ac:dyDescent="0.25">
      <c r="B39" s="23" t="s">
        <v>64</v>
      </c>
      <c r="C39" s="102" t="s">
        <v>5</v>
      </c>
      <c r="D39" s="19"/>
      <c r="E39" s="71">
        <v>714.56</v>
      </c>
      <c r="G39" s="55"/>
      <c r="H39" s="55">
        <v>45</v>
      </c>
      <c r="I39" s="55">
        <v>46</v>
      </c>
    </row>
    <row r="40" spans="2:9" ht="20.100000000000001" customHeight="1" x14ac:dyDescent="0.25">
      <c r="B40" s="23" t="s">
        <v>65</v>
      </c>
      <c r="C40" s="102" t="s">
        <v>5</v>
      </c>
      <c r="D40" s="19"/>
      <c r="E40" s="64">
        <v>-50663.889937489686</v>
      </c>
      <c r="G40" s="55"/>
      <c r="H40" s="55">
        <v>47</v>
      </c>
      <c r="I40" s="55">
        <v>48</v>
      </c>
    </row>
    <row r="41" spans="2:9" ht="20.100000000000001" customHeight="1" x14ac:dyDescent="0.25">
      <c r="B41" s="18" t="s">
        <v>49</v>
      </c>
      <c r="C41" s="95" t="s">
        <v>10</v>
      </c>
      <c r="D41" s="19"/>
      <c r="E41" s="63"/>
      <c r="G41" s="55"/>
      <c r="H41" s="55">
        <v>49</v>
      </c>
      <c r="I41" s="55">
        <v>50</v>
      </c>
    </row>
    <row r="42" spans="2:9" ht="20.100000000000001" customHeight="1" x14ac:dyDescent="0.25">
      <c r="B42" s="18" t="s">
        <v>50</v>
      </c>
      <c r="C42" s="95" t="s">
        <v>10</v>
      </c>
      <c r="D42" s="19"/>
      <c r="E42" s="63"/>
      <c r="G42" s="55"/>
      <c r="H42" s="55">
        <v>50</v>
      </c>
      <c r="I42" s="55">
        <v>51</v>
      </c>
    </row>
    <row r="43" spans="2:9" ht="20.100000000000001" customHeight="1" x14ac:dyDescent="0.25">
      <c r="B43" s="18" t="s">
        <v>66</v>
      </c>
      <c r="C43" s="102" t="s">
        <v>10</v>
      </c>
      <c r="D43" s="19"/>
      <c r="E43" s="61"/>
      <c r="G43" s="55"/>
      <c r="H43" s="55">
        <v>46</v>
      </c>
      <c r="I43" s="55">
        <v>47</v>
      </c>
    </row>
    <row r="44" spans="2:9" ht="20.100000000000001" customHeight="1" x14ac:dyDescent="0.25">
      <c r="B44" s="18" t="s">
        <v>12</v>
      </c>
      <c r="C44" s="95" t="s">
        <v>5</v>
      </c>
      <c r="D44" s="19"/>
      <c r="E44" s="71">
        <v>0</v>
      </c>
      <c r="G44" s="55"/>
      <c r="H44" s="55">
        <v>51</v>
      </c>
      <c r="I44" s="55">
        <v>52</v>
      </c>
    </row>
    <row r="45" spans="2:9" ht="20.100000000000001" customHeight="1" x14ac:dyDescent="0.25">
      <c r="B45" s="28" t="s">
        <v>67</v>
      </c>
      <c r="C45" s="96" t="s">
        <v>11</v>
      </c>
      <c r="D45" s="19"/>
      <c r="E45" s="72">
        <f>E24+E29+E38+E39+E43+E44</f>
        <v>11538.783734028293</v>
      </c>
      <c r="G45" s="55"/>
      <c r="H45" s="55"/>
      <c r="I45" s="55"/>
    </row>
    <row r="46" spans="2:9" ht="20.100000000000001" customHeight="1" x14ac:dyDescent="0.25">
      <c r="B46" s="18" t="s">
        <v>68</v>
      </c>
      <c r="C46" s="95" t="s">
        <v>10</v>
      </c>
      <c r="D46" s="19"/>
      <c r="E46" s="150"/>
      <c r="G46" s="55"/>
      <c r="H46" s="55"/>
      <c r="I46" s="55"/>
    </row>
    <row r="47" spans="2:9" ht="20.100000000000001" customHeight="1" thickBot="1" x14ac:dyDescent="0.3">
      <c r="B47" s="36" t="s">
        <v>69</v>
      </c>
      <c r="C47" s="103" t="s">
        <v>11</v>
      </c>
      <c r="D47" s="19"/>
      <c r="E47" s="142">
        <f>+E22+E45-E46</f>
        <v>269683.69800180825</v>
      </c>
    </row>
    <row r="48" spans="2:9" ht="20.100000000000001" customHeight="1" thickBot="1" x14ac:dyDescent="0.3">
      <c r="B48" s="104" t="s">
        <v>17</v>
      </c>
      <c r="C48" s="105" t="s">
        <v>10</v>
      </c>
      <c r="D48" s="19"/>
      <c r="E48" s="149">
        <v>0</v>
      </c>
      <c r="G48" s="55"/>
      <c r="H48" s="55">
        <v>79</v>
      </c>
      <c r="I48" s="55">
        <v>80</v>
      </c>
    </row>
    <row r="49" spans="2:12" s="1" customFormat="1" ht="20.100000000000001" customHeight="1" x14ac:dyDescent="0.25">
      <c r="B49" s="39"/>
      <c r="C49" s="106"/>
      <c r="D49" s="19"/>
      <c r="E49" s="137"/>
      <c r="G49" s="38"/>
      <c r="H49" s="38"/>
    </row>
    <row r="50" spans="2:12" s="1" customFormat="1" ht="20.100000000000001" customHeight="1" thickBot="1" x14ac:dyDescent="0.35">
      <c r="B50" s="107" t="s">
        <v>70</v>
      </c>
      <c r="C50" s="108"/>
      <c r="D50" s="37"/>
      <c r="E50" s="138"/>
      <c r="F50" s="38"/>
      <c r="G50" s="38"/>
      <c r="H50" s="38"/>
    </row>
    <row r="51" spans="2:12" s="1" customFormat="1" ht="20.100000000000001" customHeight="1" x14ac:dyDescent="0.25">
      <c r="B51" s="31" t="s">
        <v>71</v>
      </c>
      <c r="C51" s="109" t="s">
        <v>72</v>
      </c>
      <c r="D51" s="19"/>
      <c r="E51" s="140"/>
      <c r="G51" s="38"/>
      <c r="H51" s="38"/>
    </row>
    <row r="52" spans="2:12" s="1" customFormat="1" ht="20.100000000000001" customHeight="1" x14ac:dyDescent="0.25">
      <c r="B52" s="23" t="s">
        <v>73</v>
      </c>
      <c r="C52" s="95" t="s">
        <v>72</v>
      </c>
      <c r="D52" s="19"/>
      <c r="E52" s="141"/>
      <c r="G52" s="38"/>
      <c r="H52" s="38"/>
    </row>
    <row r="53" spans="2:12" s="1" customFormat="1" ht="20.100000000000001" customHeight="1" x14ac:dyDescent="0.25">
      <c r="B53" s="28" t="s">
        <v>74</v>
      </c>
      <c r="C53" s="96" t="s">
        <v>11</v>
      </c>
      <c r="D53" s="19"/>
      <c r="E53" s="142">
        <f>+E51+E52+E22</f>
        <v>258144.91426777997</v>
      </c>
      <c r="G53" s="38"/>
      <c r="H53" s="38"/>
    </row>
    <row r="54" spans="2:12" s="1" customFormat="1" ht="20.100000000000001" customHeight="1" x14ac:dyDescent="0.25">
      <c r="B54" s="23" t="s">
        <v>75</v>
      </c>
      <c r="C54" s="95" t="s">
        <v>72</v>
      </c>
      <c r="D54" s="19"/>
      <c r="E54" s="141"/>
      <c r="G54" s="38"/>
      <c r="H54" s="38"/>
    </row>
    <row r="55" spans="2:12" ht="20.100000000000001" customHeight="1" x14ac:dyDescent="0.25">
      <c r="B55" s="28" t="s">
        <v>76</v>
      </c>
      <c r="C55" s="96" t="s">
        <v>11</v>
      </c>
      <c r="D55" s="19"/>
      <c r="E55" s="142">
        <f>+E54+E45</f>
        <v>11538.783734028293</v>
      </c>
    </row>
    <row r="56" spans="2:12" ht="20.100000000000001" customHeight="1" thickBot="1" x14ac:dyDescent="0.3">
      <c r="B56" s="36" t="s">
        <v>77</v>
      </c>
      <c r="C56" s="103" t="s">
        <v>11</v>
      </c>
      <c r="D56" s="19"/>
      <c r="E56" s="139">
        <f>+E53+E55-E46</f>
        <v>269683.69800180825</v>
      </c>
    </row>
    <row r="57" spans="2:12" ht="20.100000000000001" customHeight="1" thickBot="1" x14ac:dyDescent="0.3">
      <c r="B57" s="110" t="s">
        <v>78</v>
      </c>
      <c r="C57" s="106"/>
      <c r="D57" s="19"/>
      <c r="E57" s="143"/>
    </row>
    <row r="58" spans="2:12" s="1" customFormat="1" ht="20.100000000000001" customHeight="1" thickBot="1" x14ac:dyDescent="0.3">
      <c r="B58" s="111" t="s">
        <v>79</v>
      </c>
      <c r="C58" s="112" t="s">
        <v>72</v>
      </c>
      <c r="D58" s="19"/>
      <c r="E58" s="144"/>
      <c r="G58" s="38"/>
      <c r="H58" s="38"/>
    </row>
    <row r="59" spans="2:12" s="1" customFormat="1" ht="20.100000000000001" customHeight="1" thickBot="1" x14ac:dyDescent="0.3">
      <c r="B59" s="113"/>
      <c r="C59" s="114"/>
      <c r="D59" s="115"/>
      <c r="E59" s="145"/>
      <c r="G59" s="38"/>
      <c r="H59" s="38"/>
      <c r="L59" s="51"/>
    </row>
    <row r="60" spans="2:12" s="51" customFormat="1" ht="25.5" customHeight="1" thickBot="1" x14ac:dyDescent="0.3">
      <c r="B60" s="36" t="s">
        <v>80</v>
      </c>
      <c r="C60" s="103"/>
      <c r="D60" s="116"/>
      <c r="E60" s="82"/>
      <c r="L60" s="1"/>
    </row>
    <row r="61" spans="2:12" s="1" customFormat="1" ht="20.100000000000001" customHeight="1" x14ac:dyDescent="0.25">
      <c r="B61" s="117"/>
      <c r="C61" s="118"/>
      <c r="D61" s="19"/>
      <c r="E61" s="146"/>
      <c r="G61" s="38"/>
      <c r="H61" s="38"/>
    </row>
    <row r="62" spans="2:12" s="1" customFormat="1" ht="20.100000000000001" customHeight="1" thickBot="1" x14ac:dyDescent="0.35">
      <c r="B62" s="107" t="s">
        <v>18</v>
      </c>
      <c r="C62" s="108"/>
      <c r="D62" s="37"/>
      <c r="E62" s="73"/>
      <c r="F62" s="38"/>
      <c r="G62" s="38"/>
      <c r="H62" s="38"/>
    </row>
    <row r="63" spans="2:12" s="1" customFormat="1" ht="20.100000000000001" customHeight="1" x14ac:dyDescent="0.25">
      <c r="B63" s="31" t="s">
        <v>19</v>
      </c>
      <c r="C63" s="98" t="s">
        <v>5</v>
      </c>
      <c r="D63" s="19"/>
      <c r="E63" s="74"/>
      <c r="G63" s="55"/>
      <c r="H63" s="55">
        <v>31</v>
      </c>
      <c r="I63" s="55">
        <v>31</v>
      </c>
    </row>
    <row r="64" spans="2:12" s="1" customFormat="1" ht="20.100000000000001" customHeight="1" x14ac:dyDescent="0.25">
      <c r="B64" s="119" t="s">
        <v>81</v>
      </c>
      <c r="C64" s="102" t="s">
        <v>5</v>
      </c>
      <c r="D64" s="19"/>
      <c r="E64" s="62">
        <v>1559582</v>
      </c>
      <c r="G64" s="55"/>
      <c r="H64" s="55">
        <v>32</v>
      </c>
      <c r="I64" s="55">
        <v>32</v>
      </c>
    </row>
    <row r="65" spans="2:9" s="1" customFormat="1" ht="20.100000000000001" customHeight="1" x14ac:dyDescent="0.25">
      <c r="B65" s="23" t="s">
        <v>20</v>
      </c>
      <c r="C65" s="102" t="s">
        <v>5</v>
      </c>
      <c r="D65" s="19"/>
      <c r="E65" s="87">
        <v>203.11852791324853</v>
      </c>
      <c r="G65" s="55"/>
      <c r="H65" s="55">
        <v>24</v>
      </c>
      <c r="I65" s="55">
        <v>24</v>
      </c>
    </row>
    <row r="66" spans="2:9" s="1" customFormat="1" ht="20.100000000000001" customHeight="1" x14ac:dyDescent="0.25">
      <c r="B66" s="23" t="s">
        <v>21</v>
      </c>
      <c r="C66" s="102" t="s">
        <v>10</v>
      </c>
      <c r="D66" s="19"/>
      <c r="E66" s="88"/>
      <c r="G66" s="55"/>
      <c r="H66" s="55">
        <v>35</v>
      </c>
      <c r="I66" s="55">
        <v>35</v>
      </c>
    </row>
    <row r="67" spans="2:9" s="1" customFormat="1" ht="20.100000000000001" customHeight="1" thickBot="1" x14ac:dyDescent="0.3">
      <c r="B67" s="104" t="s">
        <v>22</v>
      </c>
      <c r="C67" s="105" t="s">
        <v>10</v>
      </c>
      <c r="D67" s="19"/>
      <c r="E67" s="89"/>
      <c r="G67" s="55"/>
      <c r="H67" s="55">
        <v>36</v>
      </c>
      <c r="I67" s="55">
        <v>36</v>
      </c>
    </row>
    <row r="68" spans="2:9" s="1" customFormat="1" ht="20.100000000000001" customHeight="1" x14ac:dyDescent="0.25">
      <c r="B68" s="39"/>
      <c r="C68" s="106"/>
      <c r="D68" s="19"/>
      <c r="E68" s="75"/>
      <c r="G68" s="38"/>
      <c r="H68" s="38"/>
    </row>
    <row r="69" spans="2:9" s="1" customFormat="1" ht="20.100000000000001" customHeight="1" thickBot="1" x14ac:dyDescent="0.35">
      <c r="B69" s="107" t="s">
        <v>23</v>
      </c>
      <c r="C69" s="108"/>
      <c r="D69" s="37"/>
      <c r="E69" s="73"/>
      <c r="G69" s="38"/>
      <c r="H69" s="38"/>
    </row>
    <row r="70" spans="2:9" s="1" customFormat="1" ht="20.100000000000001" customHeight="1" x14ac:dyDescent="0.25">
      <c r="B70" s="31" t="s">
        <v>82</v>
      </c>
      <c r="C70" s="98" t="s">
        <v>10</v>
      </c>
      <c r="D70" s="40"/>
      <c r="E70" s="83"/>
      <c r="G70" s="55"/>
      <c r="H70" s="55">
        <v>16</v>
      </c>
      <c r="I70" s="55">
        <v>16</v>
      </c>
    </row>
    <row r="71" spans="2:9" s="1" customFormat="1" ht="20.100000000000001" customHeight="1" x14ac:dyDescent="0.25">
      <c r="B71" s="23" t="s">
        <v>83</v>
      </c>
      <c r="C71" s="102" t="s">
        <v>10</v>
      </c>
      <c r="D71" s="40"/>
      <c r="E71" s="84"/>
      <c r="G71" s="55"/>
      <c r="H71" s="55">
        <v>17</v>
      </c>
      <c r="I71" s="55">
        <v>17</v>
      </c>
    </row>
    <row r="72" spans="2:9" s="1" customFormat="1" ht="20.100000000000001" customHeight="1" x14ac:dyDescent="0.25">
      <c r="B72" s="23" t="s">
        <v>84</v>
      </c>
      <c r="C72" s="102" t="s">
        <v>10</v>
      </c>
      <c r="D72" s="40"/>
      <c r="E72" s="84"/>
      <c r="G72" s="55"/>
      <c r="H72" s="55">
        <v>18</v>
      </c>
      <c r="I72" s="55">
        <v>18</v>
      </c>
    </row>
    <row r="73" spans="2:9" s="1" customFormat="1" ht="20.100000000000001" customHeight="1" thickBot="1" x14ac:dyDescent="0.3">
      <c r="B73" s="36" t="s">
        <v>24</v>
      </c>
      <c r="C73" s="103" t="s">
        <v>11</v>
      </c>
      <c r="D73" s="40"/>
      <c r="E73" s="85"/>
      <c r="G73" s="38"/>
      <c r="H73" s="38"/>
    </row>
    <row r="74" spans="2:9" s="1" customFormat="1" ht="20.100000000000001" customHeight="1" thickBot="1" x14ac:dyDescent="0.3">
      <c r="B74" s="36" t="s">
        <v>25</v>
      </c>
      <c r="C74" s="103" t="s">
        <v>11</v>
      </c>
      <c r="D74" s="40"/>
      <c r="E74" s="86"/>
      <c r="G74" s="38"/>
      <c r="H74" s="38"/>
    </row>
    <row r="75" spans="2:9" ht="20.100000000000001" customHeight="1" x14ac:dyDescent="0.25">
      <c r="B75" s="29"/>
      <c r="C75" s="120"/>
      <c r="D75" s="30"/>
      <c r="E75" s="66"/>
    </row>
    <row r="76" spans="2:9" ht="20.100000000000001" customHeight="1" thickBot="1" x14ac:dyDescent="0.35">
      <c r="B76" s="107" t="s">
        <v>26</v>
      </c>
      <c r="C76" s="108"/>
      <c r="D76" s="37"/>
      <c r="E76" s="76"/>
    </row>
    <row r="77" spans="2:9" ht="20.100000000000001" customHeight="1" thickBot="1" x14ac:dyDescent="0.3">
      <c r="B77" s="41" t="s">
        <v>85</v>
      </c>
      <c r="C77" s="121" t="s">
        <v>27</v>
      </c>
      <c r="D77" s="42"/>
      <c r="E77" s="77"/>
    </row>
    <row r="78" spans="2:9" ht="20.100000000000001" customHeight="1" x14ac:dyDescent="0.25">
      <c r="B78" s="18" t="s">
        <v>86</v>
      </c>
      <c r="C78" s="95" t="s">
        <v>10</v>
      </c>
      <c r="D78" s="19"/>
      <c r="E78" s="77"/>
      <c r="G78" s="55"/>
      <c r="H78" s="55">
        <v>5</v>
      </c>
      <c r="I78" s="55">
        <v>5</v>
      </c>
    </row>
    <row r="79" spans="2:9" ht="20.100000000000001" customHeight="1" x14ac:dyDescent="0.25">
      <c r="B79" s="18" t="s">
        <v>87</v>
      </c>
      <c r="C79" s="95" t="s">
        <v>10</v>
      </c>
      <c r="D79" s="19"/>
      <c r="E79" s="78"/>
      <c r="G79" s="55"/>
      <c r="H79" s="55">
        <v>8</v>
      </c>
      <c r="I79" s="55">
        <v>8</v>
      </c>
    </row>
    <row r="80" spans="2:9" ht="20.100000000000001" customHeight="1" x14ac:dyDescent="0.25">
      <c r="B80" s="18" t="s">
        <v>88</v>
      </c>
      <c r="C80" s="95" t="s">
        <v>10</v>
      </c>
      <c r="D80" s="19"/>
      <c r="E80" s="78"/>
      <c r="G80" s="55"/>
      <c r="H80" s="55">
        <v>9</v>
      </c>
      <c r="I80" s="55">
        <v>9</v>
      </c>
    </row>
    <row r="81" spans="2:12" ht="20.100000000000001" customHeight="1" x14ac:dyDescent="0.25">
      <c r="B81" s="18" t="s">
        <v>89</v>
      </c>
      <c r="C81" s="95" t="s">
        <v>72</v>
      </c>
      <c r="D81" s="19"/>
      <c r="E81" s="78"/>
      <c r="G81" s="55"/>
      <c r="H81" s="55"/>
      <c r="I81" s="55"/>
    </row>
    <row r="82" spans="2:12" ht="20.100000000000001" customHeight="1" x14ac:dyDescent="0.25">
      <c r="B82" s="28" t="s">
        <v>28</v>
      </c>
      <c r="C82" s="96" t="s">
        <v>11</v>
      </c>
      <c r="D82" s="19"/>
      <c r="E82" s="78"/>
      <c r="G82" s="55"/>
      <c r="H82" s="55"/>
      <c r="I82" s="55"/>
    </row>
    <row r="83" spans="2:12" ht="20.100000000000001" customHeight="1" x14ac:dyDescent="0.25">
      <c r="B83" s="28" t="s">
        <v>29</v>
      </c>
      <c r="C83" s="96" t="s">
        <v>11</v>
      </c>
      <c r="D83" s="19"/>
      <c r="E83" s="78"/>
      <c r="G83" s="55"/>
      <c r="H83" s="55"/>
      <c r="I83" s="55"/>
    </row>
    <row r="84" spans="2:12" ht="20.100000000000001" customHeight="1" x14ac:dyDescent="0.25">
      <c r="B84" s="43" t="s">
        <v>90</v>
      </c>
      <c r="C84" s="122" t="s">
        <v>11</v>
      </c>
      <c r="D84" s="44"/>
      <c r="E84" s="78"/>
      <c r="G84" s="55"/>
      <c r="H84" s="55"/>
      <c r="I84" s="55"/>
    </row>
    <row r="85" spans="2:12" ht="20.100000000000001" customHeight="1" x14ac:dyDescent="0.25">
      <c r="B85" s="45" t="s">
        <v>91</v>
      </c>
      <c r="C85" s="123" t="s">
        <v>10</v>
      </c>
      <c r="D85" s="44"/>
      <c r="E85" s="78"/>
      <c r="H85" s="55">
        <v>57</v>
      </c>
    </row>
    <row r="86" spans="2:12" ht="20.100000000000001" customHeight="1" x14ac:dyDescent="0.25">
      <c r="B86" s="45" t="s">
        <v>92</v>
      </c>
      <c r="C86" s="123" t="s">
        <v>10</v>
      </c>
      <c r="D86" s="44"/>
      <c r="E86" s="78"/>
    </row>
    <row r="87" spans="2:12" ht="20.100000000000001" customHeight="1" x14ac:dyDescent="0.25">
      <c r="B87" s="43" t="s">
        <v>93</v>
      </c>
      <c r="C87" s="122" t="s">
        <v>11</v>
      </c>
      <c r="D87" s="42"/>
      <c r="E87" s="78"/>
      <c r="H87" s="55">
        <v>67</v>
      </c>
    </row>
    <row r="88" spans="2:12" ht="20.100000000000001" customHeight="1" thickBot="1" x14ac:dyDescent="0.3">
      <c r="B88" s="36" t="s">
        <v>94</v>
      </c>
      <c r="C88" s="103" t="s">
        <v>11</v>
      </c>
      <c r="D88" s="46"/>
      <c r="E88" s="79"/>
    </row>
    <row r="89" spans="2:12" s="1" customFormat="1" ht="20.100000000000001" customHeight="1" thickBot="1" x14ac:dyDescent="0.3">
      <c r="B89" s="124"/>
      <c r="C89" s="120"/>
      <c r="D89" s="44"/>
      <c r="E89" s="147"/>
      <c r="F89" s="4"/>
    </row>
    <row r="90" spans="2:12" s="1" customFormat="1" ht="20.100000000000001" customHeight="1" x14ac:dyDescent="0.25">
      <c r="B90" s="47" t="s">
        <v>30</v>
      </c>
      <c r="C90" s="125" t="s">
        <v>11</v>
      </c>
      <c r="D90" s="48"/>
      <c r="E90" s="81"/>
      <c r="F90" s="4"/>
      <c r="L90" s="126"/>
    </row>
    <row r="91" spans="2:12" s="1" customFormat="1" ht="20.100000000000001" customHeight="1" thickBot="1" x14ac:dyDescent="0.3">
      <c r="B91" s="49" t="s">
        <v>31</v>
      </c>
      <c r="C91" s="127" t="s">
        <v>11</v>
      </c>
      <c r="D91" s="50"/>
      <c r="E91" s="82"/>
      <c r="F91" s="4"/>
    </row>
    <row r="92" spans="2:12" s="1" customFormat="1" ht="20.100000000000001" customHeight="1" x14ac:dyDescent="0.25">
      <c r="B92" s="128"/>
      <c r="C92" s="129"/>
      <c r="D92" s="38"/>
      <c r="E92" s="147"/>
      <c r="F92" s="4"/>
    </row>
    <row r="93" spans="2:12" ht="20.100000000000001" customHeight="1" thickBot="1" x14ac:dyDescent="0.35">
      <c r="B93" s="107" t="s">
        <v>95</v>
      </c>
      <c r="C93" s="108"/>
      <c r="D93" s="37"/>
      <c r="E93" s="76"/>
    </row>
    <row r="94" spans="2:12" s="1" customFormat="1" ht="20.100000000000001" customHeight="1" x14ac:dyDescent="0.25">
      <c r="B94" s="130" t="s">
        <v>96</v>
      </c>
      <c r="C94" s="131" t="s">
        <v>10</v>
      </c>
      <c r="D94" s="48"/>
      <c r="E94" s="81"/>
      <c r="F94" s="4"/>
      <c r="G94" s="126"/>
      <c r="H94" s="55">
        <v>60</v>
      </c>
      <c r="I94" s="55"/>
    </row>
    <row r="95" spans="2:12" s="1" customFormat="1" ht="20.100000000000001" customHeight="1" thickBot="1" x14ac:dyDescent="0.3">
      <c r="B95" s="132" t="s">
        <v>97</v>
      </c>
      <c r="C95" s="133" t="s">
        <v>10</v>
      </c>
      <c r="D95" s="50"/>
      <c r="E95" s="82"/>
      <c r="F95" s="4"/>
      <c r="G95" s="126"/>
      <c r="H95" s="55">
        <v>61</v>
      </c>
      <c r="I95" s="55"/>
    </row>
    <row r="96" spans="2:12" s="1" customFormat="1" ht="16.5" thickBot="1" x14ac:dyDescent="0.3">
      <c r="C96" s="134"/>
      <c r="E96" s="80"/>
      <c r="F96" s="4"/>
      <c r="L96" s="51"/>
    </row>
    <row r="97" spans="2:12" s="51" customFormat="1" ht="25.5" customHeight="1" thickBot="1" x14ac:dyDescent="0.3">
      <c r="B97" s="52" t="s">
        <v>32</v>
      </c>
      <c r="C97" s="135" t="s">
        <v>5</v>
      </c>
      <c r="D97" s="53"/>
      <c r="E97" s="148"/>
      <c r="L97" s="1"/>
    </row>
    <row r="98" spans="2:12" s="1" customFormat="1" x14ac:dyDescent="0.25">
      <c r="F98" s="4"/>
    </row>
    <row r="99" spans="2:12" s="1" customFormat="1" x14ac:dyDescent="0.25">
      <c r="F99" s="4"/>
    </row>
    <row r="100" spans="2:12" s="1" customFormat="1" x14ac:dyDescent="0.25">
      <c r="F100" s="4"/>
    </row>
    <row r="101" spans="2:12" s="1" customFormat="1" x14ac:dyDescent="0.25">
      <c r="F101" s="4"/>
    </row>
    <row r="102" spans="2:12" s="1" customFormat="1" x14ac:dyDescent="0.25">
      <c r="F102" s="4"/>
    </row>
    <row r="103" spans="2:12" s="1" customFormat="1" x14ac:dyDescent="0.25">
      <c r="F103" s="4"/>
    </row>
    <row r="104" spans="2:12" s="1" customFormat="1" x14ac:dyDescent="0.25">
      <c r="F104" s="4"/>
    </row>
    <row r="105" spans="2:12" s="1" customFormat="1" x14ac:dyDescent="0.25">
      <c r="F105" s="4"/>
    </row>
    <row r="106" spans="2:12" s="1" customFormat="1" x14ac:dyDescent="0.25">
      <c r="F106" s="4"/>
    </row>
    <row r="107" spans="2:12" s="1" customFormat="1" x14ac:dyDescent="0.25">
      <c r="F107" s="4"/>
    </row>
    <row r="108" spans="2:12" s="1" customFormat="1" x14ac:dyDescent="0.25">
      <c r="F108" s="4"/>
    </row>
    <row r="109" spans="2:12" s="1" customFormat="1" x14ac:dyDescent="0.25">
      <c r="F109" s="4"/>
    </row>
    <row r="110" spans="2:12" s="1" customFormat="1" x14ac:dyDescent="0.25">
      <c r="F110" s="4"/>
    </row>
    <row r="111" spans="2:12" s="1" customFormat="1" x14ac:dyDescent="0.25">
      <c r="F111" s="4"/>
    </row>
    <row r="112" spans="2:12" s="1" customFormat="1" x14ac:dyDescent="0.25">
      <c r="F112" s="4"/>
    </row>
    <row r="113" spans="6:6" s="1" customFormat="1" x14ac:dyDescent="0.25">
      <c r="F113" s="4"/>
    </row>
    <row r="114" spans="6:6" s="1" customFormat="1" x14ac:dyDescent="0.25">
      <c r="F114" s="4"/>
    </row>
    <row r="115" spans="6:6" s="1" customFormat="1" x14ac:dyDescent="0.25">
      <c r="F115" s="4"/>
    </row>
    <row r="116" spans="6:6" s="1" customFormat="1" x14ac:dyDescent="0.25">
      <c r="F116" s="4"/>
    </row>
    <row r="117" spans="6:6" s="1" customFormat="1" x14ac:dyDescent="0.25">
      <c r="F117" s="4"/>
    </row>
    <row r="118" spans="6:6" s="1" customFormat="1" x14ac:dyDescent="0.25">
      <c r="F118" s="4"/>
    </row>
    <row r="119" spans="6:6" s="1" customFormat="1" x14ac:dyDescent="0.25">
      <c r="F119" s="4"/>
    </row>
    <row r="120" spans="6:6" s="1" customFormat="1" x14ac:dyDescent="0.25">
      <c r="F120" s="4"/>
    </row>
    <row r="121" spans="6:6" s="1" customFormat="1" x14ac:dyDescent="0.25">
      <c r="F121" s="4"/>
    </row>
    <row r="122" spans="6:6" s="1" customFormat="1" x14ac:dyDescent="0.25">
      <c r="F122" s="4"/>
    </row>
    <row r="123" spans="6:6" s="1" customFormat="1" x14ac:dyDescent="0.25">
      <c r="F123" s="4"/>
    </row>
    <row r="124" spans="6:6" s="1" customFormat="1" x14ac:dyDescent="0.25">
      <c r="F124" s="4"/>
    </row>
    <row r="125" spans="6:6" s="1" customFormat="1" x14ac:dyDescent="0.25">
      <c r="F125" s="4"/>
    </row>
    <row r="126" spans="6:6" s="1" customFormat="1" x14ac:dyDescent="0.25">
      <c r="F126" s="4"/>
    </row>
    <row r="127" spans="6:6" s="1" customFormat="1" x14ac:dyDescent="0.25">
      <c r="F127" s="4"/>
    </row>
    <row r="128" spans="6:6" s="1" customFormat="1" x14ac:dyDescent="0.25">
      <c r="F128" s="4"/>
    </row>
    <row r="129" spans="6:6" s="1" customFormat="1" x14ac:dyDescent="0.25">
      <c r="F129" s="4"/>
    </row>
    <row r="130" spans="6:6" s="1" customFormat="1" x14ac:dyDescent="0.25">
      <c r="F130" s="4"/>
    </row>
    <row r="131" spans="6:6" s="1" customFormat="1" x14ac:dyDescent="0.25">
      <c r="F131" s="4"/>
    </row>
    <row r="132" spans="6:6" s="1" customFormat="1" x14ac:dyDescent="0.25">
      <c r="F132" s="4"/>
    </row>
    <row r="133" spans="6:6" s="1" customFormat="1" x14ac:dyDescent="0.25">
      <c r="F133" s="4"/>
    </row>
    <row r="134" spans="6:6" s="1" customFormat="1" x14ac:dyDescent="0.25">
      <c r="F134" s="4"/>
    </row>
    <row r="135" spans="6:6" s="1" customFormat="1" x14ac:dyDescent="0.25">
      <c r="F135" s="4"/>
    </row>
    <row r="136" spans="6:6" s="1" customFormat="1" x14ac:dyDescent="0.25">
      <c r="F136" s="4"/>
    </row>
    <row r="137" spans="6:6" s="1" customFormat="1" x14ac:dyDescent="0.25">
      <c r="F137" s="4"/>
    </row>
    <row r="138" spans="6:6" s="1" customFormat="1" x14ac:dyDescent="0.25">
      <c r="F138" s="4"/>
    </row>
    <row r="139" spans="6:6" s="1" customFormat="1" x14ac:dyDescent="0.25">
      <c r="F139" s="4"/>
    </row>
    <row r="140" spans="6:6" s="1" customFormat="1" x14ac:dyDescent="0.25">
      <c r="F140" s="4"/>
    </row>
    <row r="141" spans="6:6" s="1" customFormat="1" x14ac:dyDescent="0.25">
      <c r="F141" s="4"/>
    </row>
    <row r="142" spans="6:6" s="1" customFormat="1" x14ac:dyDescent="0.25">
      <c r="F142" s="4"/>
    </row>
    <row r="143" spans="6:6" s="1" customFormat="1" x14ac:dyDescent="0.25">
      <c r="F143" s="4"/>
    </row>
    <row r="144" spans="6:6" s="1" customFormat="1" x14ac:dyDescent="0.25">
      <c r="F144" s="4"/>
    </row>
    <row r="145" spans="6:6" s="1" customFormat="1" x14ac:dyDescent="0.25">
      <c r="F145" s="4"/>
    </row>
    <row r="146" spans="6:6" s="1" customFormat="1" x14ac:dyDescent="0.25">
      <c r="F146" s="4"/>
    </row>
    <row r="147" spans="6:6" s="1" customFormat="1" x14ac:dyDescent="0.25">
      <c r="F147" s="4"/>
    </row>
    <row r="148" spans="6:6" s="1" customFormat="1" x14ac:dyDescent="0.25">
      <c r="F148" s="4"/>
    </row>
    <row r="149" spans="6:6" s="1" customFormat="1" x14ac:dyDescent="0.25">
      <c r="F149" s="4"/>
    </row>
    <row r="150" spans="6:6" s="1" customFormat="1" x14ac:dyDescent="0.25">
      <c r="F150" s="4"/>
    </row>
    <row r="151" spans="6:6" s="1" customFormat="1" x14ac:dyDescent="0.25">
      <c r="F151" s="4"/>
    </row>
    <row r="152" spans="6:6" s="1" customFormat="1" x14ac:dyDescent="0.25">
      <c r="F152" s="4"/>
    </row>
    <row r="153" spans="6:6" s="1" customFormat="1" x14ac:dyDescent="0.25">
      <c r="F153" s="4"/>
    </row>
    <row r="154" spans="6:6" s="1" customFormat="1" x14ac:dyDescent="0.25">
      <c r="F154" s="4"/>
    </row>
    <row r="155" spans="6:6" s="1" customFormat="1" x14ac:dyDescent="0.25">
      <c r="F155" s="4"/>
    </row>
    <row r="156" spans="6:6" s="1" customFormat="1" x14ac:dyDescent="0.25">
      <c r="F156" s="4"/>
    </row>
    <row r="157" spans="6:6" s="1" customFormat="1" x14ac:dyDescent="0.25">
      <c r="F157" s="4"/>
    </row>
    <row r="158" spans="6:6" s="1" customFormat="1" x14ac:dyDescent="0.25">
      <c r="F158" s="4"/>
    </row>
    <row r="159" spans="6:6" s="1" customFormat="1" x14ac:dyDescent="0.25">
      <c r="F159" s="4"/>
    </row>
    <row r="160" spans="6:6" s="1" customFormat="1" x14ac:dyDescent="0.25">
      <c r="F160" s="4"/>
    </row>
    <row r="161" spans="6:6" s="1" customFormat="1" x14ac:dyDescent="0.25">
      <c r="F161" s="4"/>
    </row>
    <row r="162" spans="6:6" s="1" customFormat="1" x14ac:dyDescent="0.25">
      <c r="F162" s="4"/>
    </row>
    <row r="163" spans="6:6" s="1" customFormat="1" x14ac:dyDescent="0.25">
      <c r="F163" s="4"/>
    </row>
    <row r="164" spans="6:6" s="1" customFormat="1" x14ac:dyDescent="0.25">
      <c r="F164" s="4"/>
    </row>
    <row r="165" spans="6:6" s="1" customFormat="1" x14ac:dyDescent="0.25">
      <c r="F165" s="4"/>
    </row>
    <row r="166" spans="6:6" s="1" customFormat="1" x14ac:dyDescent="0.25">
      <c r="F166" s="4"/>
    </row>
    <row r="167" spans="6:6" s="1" customFormat="1" x14ac:dyDescent="0.25">
      <c r="F167" s="4"/>
    </row>
    <row r="168" spans="6:6" s="1" customFormat="1" x14ac:dyDescent="0.25">
      <c r="F168" s="4"/>
    </row>
    <row r="169" spans="6:6" s="1" customFormat="1" x14ac:dyDescent="0.25">
      <c r="F169" s="4"/>
    </row>
    <row r="170" spans="6:6" s="1" customFormat="1" x14ac:dyDescent="0.25">
      <c r="F170" s="4"/>
    </row>
    <row r="171" spans="6:6" s="1" customFormat="1" x14ac:dyDescent="0.25">
      <c r="F171" s="4"/>
    </row>
    <row r="172" spans="6:6" s="1" customFormat="1" x14ac:dyDescent="0.25">
      <c r="F172" s="4"/>
    </row>
    <row r="173" spans="6:6" s="1" customFormat="1" x14ac:dyDescent="0.25">
      <c r="F173" s="4"/>
    </row>
    <row r="174" spans="6:6" s="1" customFormat="1" x14ac:dyDescent="0.25">
      <c r="F174" s="4"/>
    </row>
    <row r="175" spans="6:6" s="1" customFormat="1" x14ac:dyDescent="0.25">
      <c r="F175" s="4"/>
    </row>
    <row r="176" spans="6:6" s="1" customFormat="1" x14ac:dyDescent="0.25">
      <c r="F176" s="4"/>
    </row>
    <row r="177" spans="6:6" s="1" customFormat="1" x14ac:dyDescent="0.25">
      <c r="F177" s="4"/>
    </row>
    <row r="178" spans="6:6" s="1" customFormat="1" x14ac:dyDescent="0.25">
      <c r="F178" s="4"/>
    </row>
    <row r="179" spans="6:6" s="1" customFormat="1" x14ac:dyDescent="0.25">
      <c r="F179" s="4"/>
    </row>
    <row r="180" spans="6:6" s="1" customFormat="1" x14ac:dyDescent="0.25">
      <c r="F180" s="4"/>
    </row>
    <row r="181" spans="6:6" s="1" customFormat="1" x14ac:dyDescent="0.25">
      <c r="F181" s="4"/>
    </row>
    <row r="182" spans="6:6" s="1" customFormat="1" x14ac:dyDescent="0.25">
      <c r="F182" s="4"/>
    </row>
    <row r="183" spans="6:6" s="1" customFormat="1" x14ac:dyDescent="0.25">
      <c r="F183" s="4"/>
    </row>
    <row r="184" spans="6:6" s="1" customFormat="1" x14ac:dyDescent="0.25">
      <c r="F184" s="4"/>
    </row>
    <row r="185" spans="6:6" s="1" customFormat="1" x14ac:dyDescent="0.25">
      <c r="F185" s="4"/>
    </row>
    <row r="186" spans="6:6" s="1" customFormat="1" x14ac:dyDescent="0.25">
      <c r="F186" s="4"/>
    </row>
    <row r="187" spans="6:6" s="1" customFormat="1" x14ac:dyDescent="0.25">
      <c r="F187" s="4"/>
    </row>
    <row r="188" spans="6:6" s="1" customFormat="1" x14ac:dyDescent="0.25">
      <c r="F188" s="4"/>
    </row>
    <row r="189" spans="6:6" s="1" customFormat="1" x14ac:dyDescent="0.25">
      <c r="F189" s="4"/>
    </row>
    <row r="190" spans="6:6" s="1" customFormat="1" x14ac:dyDescent="0.25">
      <c r="F190" s="4"/>
    </row>
    <row r="191" spans="6:6" s="1" customFormat="1" x14ac:dyDescent="0.25">
      <c r="F191" s="4"/>
    </row>
    <row r="192" spans="6:6" s="1" customFormat="1" x14ac:dyDescent="0.25">
      <c r="F192" s="4"/>
    </row>
    <row r="193" spans="6:6" s="1" customFormat="1" x14ac:dyDescent="0.25">
      <c r="F193" s="4"/>
    </row>
    <row r="194" spans="6:6" s="1" customFormat="1" x14ac:dyDescent="0.25">
      <c r="F194" s="4"/>
    </row>
    <row r="195" spans="6:6" s="1" customFormat="1" x14ac:dyDescent="0.25">
      <c r="F195" s="4"/>
    </row>
    <row r="196" spans="6:6" s="1" customFormat="1" x14ac:dyDescent="0.25">
      <c r="F196" s="4"/>
    </row>
    <row r="197" spans="6:6" s="1" customFormat="1" x14ac:dyDescent="0.25">
      <c r="F197" s="4"/>
    </row>
    <row r="198" spans="6:6" s="1" customFormat="1" x14ac:dyDescent="0.25">
      <c r="F198" s="4"/>
    </row>
    <row r="199" spans="6:6" s="1" customFormat="1" x14ac:dyDescent="0.25">
      <c r="F199" s="4"/>
    </row>
    <row r="200" spans="6:6" s="1" customFormat="1" x14ac:dyDescent="0.25">
      <c r="F200" s="4"/>
    </row>
    <row r="201" spans="6:6" s="1" customFormat="1" x14ac:dyDescent="0.25">
      <c r="F201" s="4"/>
    </row>
    <row r="202" spans="6:6" s="1" customFormat="1" x14ac:dyDescent="0.25">
      <c r="F202" s="4"/>
    </row>
    <row r="203" spans="6:6" s="1" customFormat="1" x14ac:dyDescent="0.25">
      <c r="F203" s="4"/>
    </row>
    <row r="204" spans="6:6" s="1" customFormat="1" x14ac:dyDescent="0.25">
      <c r="F204" s="4"/>
    </row>
    <row r="205" spans="6:6" s="1" customFormat="1" x14ac:dyDescent="0.25">
      <c r="F205" s="4"/>
    </row>
    <row r="206" spans="6:6" s="1" customFormat="1" x14ac:dyDescent="0.25">
      <c r="F206" s="4"/>
    </row>
    <row r="207" spans="6:6" s="1" customFormat="1" x14ac:dyDescent="0.25">
      <c r="F207" s="4"/>
    </row>
    <row r="208" spans="6:6" s="1" customFormat="1" x14ac:dyDescent="0.25">
      <c r="F208" s="4"/>
    </row>
    <row r="209" spans="6:6" s="1" customFormat="1" x14ac:dyDescent="0.25">
      <c r="F209" s="4"/>
    </row>
    <row r="210" spans="6:6" s="1" customFormat="1" x14ac:dyDescent="0.25">
      <c r="F210" s="4"/>
    </row>
    <row r="211" spans="6:6" s="1" customFormat="1" x14ac:dyDescent="0.25">
      <c r="F211" s="4"/>
    </row>
    <row r="212" spans="6:6" s="1" customFormat="1" x14ac:dyDescent="0.25">
      <c r="F212" s="4"/>
    </row>
    <row r="213" spans="6:6" s="1" customFormat="1" x14ac:dyDescent="0.25">
      <c r="F213" s="4"/>
    </row>
    <row r="214" spans="6:6" s="1" customFormat="1" x14ac:dyDescent="0.25">
      <c r="F214" s="4"/>
    </row>
    <row r="215" spans="6:6" s="1" customFormat="1" x14ac:dyDescent="0.25">
      <c r="F215" s="4"/>
    </row>
    <row r="216" spans="6:6" s="1" customFormat="1" x14ac:dyDescent="0.25">
      <c r="F216" s="4"/>
    </row>
    <row r="217" spans="6:6" s="1" customFormat="1" x14ac:dyDescent="0.25">
      <c r="F217" s="4"/>
    </row>
    <row r="218" spans="6:6" s="1" customFormat="1" x14ac:dyDescent="0.25">
      <c r="F218" s="4"/>
    </row>
    <row r="219" spans="6:6" s="1" customFormat="1" x14ac:dyDescent="0.25">
      <c r="F219" s="4"/>
    </row>
    <row r="220" spans="6:6" s="1" customFormat="1" x14ac:dyDescent="0.25">
      <c r="F220" s="4"/>
    </row>
    <row r="221" spans="6:6" s="1" customFormat="1" x14ac:dyDescent="0.25">
      <c r="F221" s="4"/>
    </row>
    <row r="222" spans="6:6" s="1" customFormat="1" x14ac:dyDescent="0.25">
      <c r="F222" s="4"/>
    </row>
    <row r="223" spans="6:6" s="1" customFormat="1" x14ac:dyDescent="0.25">
      <c r="F223" s="4"/>
    </row>
    <row r="224" spans="6:6" s="1" customFormat="1" x14ac:dyDescent="0.25">
      <c r="F224" s="4"/>
    </row>
    <row r="225" spans="6:6" s="1" customFormat="1" x14ac:dyDescent="0.25">
      <c r="F225" s="4"/>
    </row>
    <row r="226" spans="6:6" s="1" customFormat="1" x14ac:dyDescent="0.25">
      <c r="F226" s="4"/>
    </row>
    <row r="227" spans="6:6" s="1" customFormat="1" x14ac:dyDescent="0.25">
      <c r="F227" s="4"/>
    </row>
    <row r="228" spans="6:6" s="1" customFormat="1" x14ac:dyDescent="0.25">
      <c r="F228" s="4"/>
    </row>
    <row r="229" spans="6:6" s="1" customFormat="1" x14ac:dyDescent="0.25">
      <c r="F229" s="4"/>
    </row>
    <row r="230" spans="6:6" s="1" customFormat="1" x14ac:dyDescent="0.25">
      <c r="F230" s="4"/>
    </row>
    <row r="231" spans="6:6" s="1" customFormat="1" x14ac:dyDescent="0.25">
      <c r="F231" s="4"/>
    </row>
    <row r="232" spans="6:6" s="1" customFormat="1" x14ac:dyDescent="0.25">
      <c r="F232" s="4"/>
    </row>
    <row r="233" spans="6:6" s="1" customFormat="1" x14ac:dyDescent="0.25">
      <c r="F233" s="4"/>
    </row>
    <row r="234" spans="6:6" s="1" customFormat="1" x14ac:dyDescent="0.25">
      <c r="F234" s="4"/>
    </row>
    <row r="235" spans="6:6" s="1" customFormat="1" x14ac:dyDescent="0.25">
      <c r="F235" s="4"/>
    </row>
    <row r="236" spans="6:6" s="1" customFormat="1" x14ac:dyDescent="0.25">
      <c r="F236" s="4"/>
    </row>
    <row r="237" spans="6:6" s="1" customFormat="1" x14ac:dyDescent="0.25">
      <c r="F237" s="4"/>
    </row>
    <row r="238" spans="6:6" s="1" customFormat="1" x14ac:dyDescent="0.25">
      <c r="F238" s="4"/>
    </row>
    <row r="239" spans="6:6" s="1" customFormat="1" x14ac:dyDescent="0.25">
      <c r="F239" s="4"/>
    </row>
    <row r="240" spans="6:6" s="1" customFormat="1" x14ac:dyDescent="0.25">
      <c r="F240" s="4"/>
    </row>
    <row r="241" spans="6:6" s="1" customFormat="1" x14ac:dyDescent="0.25">
      <c r="F241" s="4"/>
    </row>
    <row r="242" spans="6:6" s="1" customFormat="1" x14ac:dyDescent="0.25">
      <c r="F242" s="4"/>
    </row>
    <row r="243" spans="6:6" s="1" customFormat="1" x14ac:dyDescent="0.25">
      <c r="F243" s="4"/>
    </row>
    <row r="244" spans="6:6" s="1" customFormat="1" x14ac:dyDescent="0.25">
      <c r="F244" s="4"/>
    </row>
    <row r="245" spans="6:6" s="1" customFormat="1" x14ac:dyDescent="0.25">
      <c r="F245" s="4"/>
    </row>
    <row r="246" spans="6:6" s="1" customFormat="1" x14ac:dyDescent="0.25">
      <c r="F246" s="4"/>
    </row>
    <row r="247" spans="6:6" s="1" customFormat="1" x14ac:dyDescent="0.25">
      <c r="F247" s="4"/>
    </row>
    <row r="248" spans="6:6" s="1" customFormat="1" x14ac:dyDescent="0.25">
      <c r="F248" s="4"/>
    </row>
    <row r="249" spans="6:6" s="1" customFormat="1" x14ac:dyDescent="0.25">
      <c r="F249" s="4"/>
    </row>
    <row r="250" spans="6:6" s="1" customFormat="1" x14ac:dyDescent="0.25">
      <c r="F250" s="4"/>
    </row>
    <row r="251" spans="6:6" s="1" customFormat="1" x14ac:dyDescent="0.25">
      <c r="F251" s="4"/>
    </row>
    <row r="252" spans="6:6" s="1" customFormat="1" x14ac:dyDescent="0.25">
      <c r="F252" s="4"/>
    </row>
    <row r="253" spans="6:6" s="1" customFormat="1" x14ac:dyDescent="0.25">
      <c r="F253" s="4"/>
    </row>
    <row r="254" spans="6:6" s="1" customFormat="1" x14ac:dyDescent="0.25">
      <c r="F254" s="4"/>
    </row>
    <row r="255" spans="6:6" s="1" customFormat="1" x14ac:dyDescent="0.25">
      <c r="F255" s="4"/>
    </row>
    <row r="256" spans="6:6" s="1" customFormat="1" x14ac:dyDescent="0.25">
      <c r="F256" s="4"/>
    </row>
    <row r="257" spans="6:6" s="1" customFormat="1" x14ac:dyDescent="0.25">
      <c r="F257" s="4"/>
    </row>
    <row r="258" spans="6:6" s="1" customFormat="1" x14ac:dyDescent="0.25">
      <c r="F258" s="4"/>
    </row>
    <row r="259" spans="6:6" s="1" customFormat="1" x14ac:dyDescent="0.25">
      <c r="F259" s="4"/>
    </row>
    <row r="260" spans="6:6" s="1" customFormat="1" x14ac:dyDescent="0.25">
      <c r="F260" s="4"/>
    </row>
    <row r="261" spans="6:6" s="1" customFormat="1" x14ac:dyDescent="0.25">
      <c r="F261" s="4"/>
    </row>
    <row r="262" spans="6:6" s="1" customFormat="1" x14ac:dyDescent="0.25">
      <c r="F262" s="4"/>
    </row>
    <row r="263" spans="6:6" s="1" customFormat="1" x14ac:dyDescent="0.25">
      <c r="F263" s="4"/>
    </row>
    <row r="264" spans="6:6" s="1" customFormat="1" x14ac:dyDescent="0.25">
      <c r="F264" s="4"/>
    </row>
    <row r="265" spans="6:6" s="1" customFormat="1" x14ac:dyDescent="0.25">
      <c r="F265" s="4"/>
    </row>
    <row r="266" spans="6:6" s="1" customFormat="1" x14ac:dyDescent="0.25">
      <c r="F266" s="4"/>
    </row>
    <row r="267" spans="6:6" s="1" customFormat="1" x14ac:dyDescent="0.25">
      <c r="F267" s="4"/>
    </row>
    <row r="268" spans="6:6" s="1" customFormat="1" x14ac:dyDescent="0.25">
      <c r="F268" s="4"/>
    </row>
    <row r="269" spans="6:6" s="1" customFormat="1" x14ac:dyDescent="0.25">
      <c r="F269" s="4"/>
    </row>
    <row r="270" spans="6:6" s="1" customFormat="1" x14ac:dyDescent="0.25">
      <c r="F270" s="4"/>
    </row>
    <row r="271" spans="6:6" s="1" customFormat="1" x14ac:dyDescent="0.25">
      <c r="F271" s="4"/>
    </row>
    <row r="272" spans="6:6" s="1" customFormat="1" x14ac:dyDescent="0.25">
      <c r="F272" s="4"/>
    </row>
    <row r="273" spans="6:6" s="1" customFormat="1" x14ac:dyDescent="0.25">
      <c r="F273" s="4"/>
    </row>
    <row r="274" spans="6:6" s="1" customFormat="1" x14ac:dyDescent="0.25">
      <c r="F274" s="4"/>
    </row>
    <row r="275" spans="6:6" s="1" customFormat="1" x14ac:dyDescent="0.25">
      <c r="F275" s="4"/>
    </row>
    <row r="276" spans="6:6" s="1" customFormat="1" x14ac:dyDescent="0.25">
      <c r="F276" s="4"/>
    </row>
    <row r="277" spans="6:6" s="1" customFormat="1" x14ac:dyDescent="0.25">
      <c r="F277" s="4"/>
    </row>
    <row r="278" spans="6:6" s="1" customFormat="1" x14ac:dyDescent="0.25">
      <c r="F278" s="4"/>
    </row>
    <row r="279" spans="6:6" s="1" customFormat="1" x14ac:dyDescent="0.25">
      <c r="F279" s="4"/>
    </row>
    <row r="280" spans="6:6" s="1" customFormat="1" x14ac:dyDescent="0.25">
      <c r="F280" s="4"/>
    </row>
    <row r="281" spans="6:6" s="1" customFormat="1" x14ac:dyDescent="0.25">
      <c r="F281" s="4"/>
    </row>
    <row r="282" spans="6:6" s="1" customFormat="1" x14ac:dyDescent="0.25">
      <c r="F282" s="4"/>
    </row>
    <row r="283" spans="6:6" s="1" customFormat="1" x14ac:dyDescent="0.25">
      <c r="F283" s="4"/>
    </row>
    <row r="284" spans="6:6" s="1" customFormat="1" x14ac:dyDescent="0.25">
      <c r="F284" s="4"/>
    </row>
    <row r="285" spans="6:6" s="1" customFormat="1" x14ac:dyDescent="0.25">
      <c r="F285" s="4"/>
    </row>
    <row r="286" spans="6:6" s="1" customFormat="1" x14ac:dyDescent="0.25">
      <c r="F286" s="4"/>
    </row>
    <row r="287" spans="6:6" s="1" customFormat="1" x14ac:dyDescent="0.25">
      <c r="F287" s="4"/>
    </row>
    <row r="288" spans="6:6" s="1" customFormat="1" x14ac:dyDescent="0.25">
      <c r="F288" s="4"/>
    </row>
    <row r="289" spans="6:6" s="1" customFormat="1" x14ac:dyDescent="0.25">
      <c r="F289" s="4"/>
    </row>
    <row r="290" spans="6:6" s="1" customFormat="1" x14ac:dyDescent="0.25">
      <c r="F290" s="4"/>
    </row>
    <row r="291" spans="6:6" s="1" customFormat="1" x14ac:dyDescent="0.25">
      <c r="F291" s="4"/>
    </row>
    <row r="292" spans="6:6" s="1" customFormat="1" x14ac:dyDescent="0.25">
      <c r="F292" s="4"/>
    </row>
    <row r="293" spans="6:6" s="1" customFormat="1" x14ac:dyDescent="0.25">
      <c r="F293" s="4"/>
    </row>
    <row r="294" spans="6:6" s="1" customFormat="1" x14ac:dyDescent="0.25">
      <c r="F294" s="4"/>
    </row>
    <row r="295" spans="6:6" s="1" customFormat="1" x14ac:dyDescent="0.25">
      <c r="F295" s="4"/>
    </row>
    <row r="296" spans="6:6" s="1" customFormat="1" x14ac:dyDescent="0.25">
      <c r="F296" s="4"/>
    </row>
    <row r="297" spans="6:6" s="1" customFormat="1" x14ac:dyDescent="0.25">
      <c r="F297" s="4"/>
    </row>
    <row r="298" spans="6:6" s="1" customFormat="1" x14ac:dyDescent="0.25">
      <c r="F298" s="4"/>
    </row>
    <row r="299" spans="6:6" s="1" customFormat="1" x14ac:dyDescent="0.25">
      <c r="F299" s="4"/>
    </row>
    <row r="300" spans="6:6" s="1" customFormat="1" x14ac:dyDescent="0.25">
      <c r="F300" s="4"/>
    </row>
    <row r="301" spans="6:6" s="1" customFormat="1" x14ac:dyDescent="0.25">
      <c r="F301" s="4"/>
    </row>
    <row r="302" spans="6:6" s="1" customFormat="1" x14ac:dyDescent="0.25">
      <c r="F302" s="4"/>
    </row>
    <row r="303" spans="6:6" s="1" customFormat="1" x14ac:dyDescent="0.25">
      <c r="F303" s="4"/>
    </row>
    <row r="304" spans="6:6" s="1" customFormat="1" x14ac:dyDescent="0.25">
      <c r="F304" s="4"/>
    </row>
    <row r="305" spans="6:6" s="1" customFormat="1" x14ac:dyDescent="0.25">
      <c r="F305" s="4"/>
    </row>
    <row r="306" spans="6:6" s="1" customFormat="1" x14ac:dyDescent="0.25">
      <c r="F306" s="4"/>
    </row>
    <row r="307" spans="6:6" s="1" customFormat="1" x14ac:dyDescent="0.25">
      <c r="F307" s="4"/>
    </row>
    <row r="308" spans="6:6" s="1" customFormat="1" x14ac:dyDescent="0.25">
      <c r="F308" s="4"/>
    </row>
    <row r="309" spans="6:6" s="1" customFormat="1" x14ac:dyDescent="0.25">
      <c r="F309" s="4"/>
    </row>
    <row r="310" spans="6:6" s="1" customFormat="1" x14ac:dyDescent="0.25">
      <c r="F310" s="4"/>
    </row>
    <row r="311" spans="6:6" s="1" customFormat="1" x14ac:dyDescent="0.25">
      <c r="F311" s="4"/>
    </row>
    <row r="312" spans="6:6" s="1" customFormat="1" x14ac:dyDescent="0.25">
      <c r="F312" s="4"/>
    </row>
    <row r="313" spans="6:6" s="1" customFormat="1" x14ac:dyDescent="0.25">
      <c r="F313" s="4"/>
    </row>
    <row r="314" spans="6:6" s="1" customFormat="1" x14ac:dyDescent="0.25">
      <c r="F314" s="4"/>
    </row>
    <row r="315" spans="6:6" s="1" customFormat="1" x14ac:dyDescent="0.25">
      <c r="F315" s="4"/>
    </row>
    <row r="316" spans="6:6" s="1" customFormat="1" x14ac:dyDescent="0.25">
      <c r="F316" s="4"/>
    </row>
    <row r="317" spans="6:6" s="1" customFormat="1" x14ac:dyDescent="0.25">
      <c r="F317" s="4"/>
    </row>
    <row r="318" spans="6:6" s="1" customFormat="1" x14ac:dyDescent="0.25">
      <c r="F318" s="4"/>
    </row>
    <row r="319" spans="6:6" s="1" customFormat="1" x14ac:dyDescent="0.25">
      <c r="F319" s="4"/>
    </row>
    <row r="320" spans="6:6" s="1" customFormat="1" x14ac:dyDescent="0.25">
      <c r="F320" s="4"/>
    </row>
    <row r="321" spans="6:6" s="1" customFormat="1" x14ac:dyDescent="0.25">
      <c r="F321" s="4"/>
    </row>
    <row r="322" spans="6:6" s="1" customFormat="1" x14ac:dyDescent="0.25">
      <c r="F322" s="4"/>
    </row>
    <row r="323" spans="6:6" s="1" customFormat="1" x14ac:dyDescent="0.25">
      <c r="F323" s="4"/>
    </row>
    <row r="324" spans="6:6" s="1" customFormat="1" x14ac:dyDescent="0.25">
      <c r="F324" s="4"/>
    </row>
    <row r="325" spans="6:6" s="1" customFormat="1" x14ac:dyDescent="0.25">
      <c r="F325" s="4"/>
    </row>
    <row r="326" spans="6:6" s="1" customFormat="1" x14ac:dyDescent="0.25">
      <c r="F326" s="4"/>
    </row>
    <row r="327" spans="6:6" s="1" customFormat="1" x14ac:dyDescent="0.25">
      <c r="F327" s="4"/>
    </row>
    <row r="328" spans="6:6" s="1" customFormat="1" x14ac:dyDescent="0.25">
      <c r="F328" s="4"/>
    </row>
    <row r="329" spans="6:6" s="1" customFormat="1" x14ac:dyDescent="0.25">
      <c r="F329" s="4"/>
    </row>
    <row r="330" spans="6:6" s="1" customFormat="1" x14ac:dyDescent="0.25">
      <c r="F330" s="4"/>
    </row>
    <row r="331" spans="6:6" s="1" customFormat="1" x14ac:dyDescent="0.25">
      <c r="F331" s="4"/>
    </row>
    <row r="332" spans="6:6" s="1" customFormat="1" x14ac:dyDescent="0.25">
      <c r="F332" s="4"/>
    </row>
    <row r="333" spans="6:6" s="1" customFormat="1" x14ac:dyDescent="0.25">
      <c r="F333" s="4"/>
    </row>
    <row r="334" spans="6:6" s="1" customFormat="1" x14ac:dyDescent="0.25">
      <c r="F334" s="4"/>
    </row>
    <row r="335" spans="6:6" s="1" customFormat="1" x14ac:dyDescent="0.25">
      <c r="F335" s="4"/>
    </row>
    <row r="336" spans="6:6" s="1" customFormat="1" x14ac:dyDescent="0.25">
      <c r="F336" s="4"/>
    </row>
    <row r="337" spans="6:6" s="1" customFormat="1" x14ac:dyDescent="0.25">
      <c r="F337" s="4"/>
    </row>
    <row r="338" spans="6:6" s="1" customFormat="1" x14ac:dyDescent="0.25">
      <c r="F338" s="4"/>
    </row>
    <row r="339" spans="6:6" s="1" customFormat="1" x14ac:dyDescent="0.25">
      <c r="F339" s="4"/>
    </row>
    <row r="340" spans="6:6" s="1" customFormat="1" x14ac:dyDescent="0.25">
      <c r="F340" s="4"/>
    </row>
    <row r="341" spans="6:6" s="1" customFormat="1" x14ac:dyDescent="0.25">
      <c r="F341" s="4"/>
    </row>
    <row r="342" spans="6:6" s="1" customFormat="1" x14ac:dyDescent="0.25">
      <c r="F342" s="4"/>
    </row>
    <row r="343" spans="6:6" s="1" customFormat="1" x14ac:dyDescent="0.25">
      <c r="F343" s="4"/>
    </row>
    <row r="344" spans="6:6" s="1" customFormat="1" x14ac:dyDescent="0.25">
      <c r="F344" s="4"/>
    </row>
    <row r="345" spans="6:6" s="1" customFormat="1" x14ac:dyDescent="0.25">
      <c r="F345" s="4"/>
    </row>
    <row r="346" spans="6:6" s="1" customFormat="1" x14ac:dyDescent="0.25">
      <c r="F346" s="4"/>
    </row>
    <row r="347" spans="6:6" s="1" customFormat="1" x14ac:dyDescent="0.25">
      <c r="F347" s="4"/>
    </row>
    <row r="348" spans="6:6" s="1" customFormat="1" x14ac:dyDescent="0.25">
      <c r="F348" s="4"/>
    </row>
    <row r="349" spans="6:6" s="1" customFormat="1" x14ac:dyDescent="0.25">
      <c r="F349" s="4"/>
    </row>
    <row r="350" spans="6:6" s="1" customFormat="1" x14ac:dyDescent="0.25">
      <c r="F350" s="4"/>
    </row>
    <row r="351" spans="6:6" s="1" customFormat="1" x14ac:dyDescent="0.25">
      <c r="F351" s="4"/>
    </row>
    <row r="352" spans="6:6" s="1" customFormat="1" x14ac:dyDescent="0.25">
      <c r="F352" s="4"/>
    </row>
    <row r="353" spans="6:6" s="1" customFormat="1" x14ac:dyDescent="0.25">
      <c r="F353" s="4"/>
    </row>
    <row r="354" spans="6:6" s="1" customFormat="1" x14ac:dyDescent="0.25">
      <c r="F354" s="4"/>
    </row>
    <row r="355" spans="6:6" s="1" customFormat="1" x14ac:dyDescent="0.25">
      <c r="F355" s="4"/>
    </row>
    <row r="356" spans="6:6" s="1" customFormat="1" x14ac:dyDescent="0.25">
      <c r="F356" s="4"/>
    </row>
    <row r="357" spans="6:6" s="1" customFormat="1" x14ac:dyDescent="0.25">
      <c r="F357" s="4"/>
    </row>
    <row r="358" spans="6:6" s="1" customFormat="1" x14ac:dyDescent="0.25">
      <c r="F358" s="4"/>
    </row>
    <row r="359" spans="6:6" s="1" customFormat="1" x14ac:dyDescent="0.25">
      <c r="F359" s="4"/>
    </row>
    <row r="360" spans="6:6" s="1" customFormat="1" x14ac:dyDescent="0.25">
      <c r="F360" s="4"/>
    </row>
    <row r="361" spans="6:6" s="1" customFormat="1" x14ac:dyDescent="0.25">
      <c r="F361" s="4"/>
    </row>
    <row r="362" spans="6:6" s="1" customFormat="1" x14ac:dyDescent="0.25">
      <c r="F362" s="4"/>
    </row>
    <row r="363" spans="6:6" s="1" customFormat="1" x14ac:dyDescent="0.25">
      <c r="F363" s="4"/>
    </row>
    <row r="364" spans="6:6" s="1" customFormat="1" x14ac:dyDescent="0.25">
      <c r="F364" s="4"/>
    </row>
    <row r="365" spans="6:6" s="1" customFormat="1" x14ac:dyDescent="0.25">
      <c r="F365" s="4"/>
    </row>
    <row r="366" spans="6:6" s="1" customFormat="1" x14ac:dyDescent="0.25">
      <c r="F366" s="4"/>
    </row>
    <row r="367" spans="6:6" s="1" customFormat="1" x14ac:dyDescent="0.25">
      <c r="F367" s="4"/>
    </row>
    <row r="368" spans="6:6" s="1" customFormat="1" x14ac:dyDescent="0.25">
      <c r="F368" s="4"/>
    </row>
    <row r="369" spans="6:6" s="1" customFormat="1" x14ac:dyDescent="0.25">
      <c r="F369" s="4"/>
    </row>
    <row r="370" spans="6:6" s="1" customFormat="1" x14ac:dyDescent="0.25">
      <c r="F370" s="4"/>
    </row>
    <row r="371" spans="6:6" s="1" customFormat="1" x14ac:dyDescent="0.25">
      <c r="F371" s="4"/>
    </row>
    <row r="372" spans="6:6" s="1" customFormat="1" x14ac:dyDescent="0.25">
      <c r="F372" s="4"/>
    </row>
    <row r="373" spans="6:6" s="1" customFormat="1" x14ac:dyDescent="0.25">
      <c r="F373" s="4"/>
    </row>
    <row r="374" spans="6:6" s="1" customFormat="1" x14ac:dyDescent="0.25">
      <c r="F374" s="4"/>
    </row>
    <row r="375" spans="6:6" s="1" customFormat="1" x14ac:dyDescent="0.25">
      <c r="F375" s="4"/>
    </row>
    <row r="376" spans="6:6" s="1" customFormat="1" x14ac:dyDescent="0.25">
      <c r="F376" s="4"/>
    </row>
    <row r="377" spans="6:6" s="1" customFormat="1" x14ac:dyDescent="0.25">
      <c r="F377" s="4"/>
    </row>
    <row r="378" spans="6:6" s="1" customFormat="1" x14ac:dyDescent="0.25">
      <c r="F378" s="4"/>
    </row>
    <row r="379" spans="6:6" s="1" customFormat="1" x14ac:dyDescent="0.25">
      <c r="F379" s="4"/>
    </row>
    <row r="380" spans="6:6" s="1" customFormat="1" x14ac:dyDescent="0.25">
      <c r="F380" s="4"/>
    </row>
    <row r="381" spans="6:6" s="1" customFormat="1" x14ac:dyDescent="0.25">
      <c r="F381" s="4"/>
    </row>
    <row r="382" spans="6:6" s="1" customFormat="1" x14ac:dyDescent="0.25">
      <c r="F382" s="4"/>
    </row>
    <row r="383" spans="6:6" s="1" customFormat="1" x14ac:dyDescent="0.25">
      <c r="F383" s="4"/>
    </row>
    <row r="384" spans="6:6" s="1" customFormat="1" x14ac:dyDescent="0.25">
      <c r="F384" s="4"/>
    </row>
    <row r="385" spans="6:6" s="1" customFormat="1" x14ac:dyDescent="0.25">
      <c r="F385" s="4"/>
    </row>
    <row r="386" spans="6:6" s="1" customFormat="1" x14ac:dyDescent="0.25">
      <c r="F386" s="4"/>
    </row>
    <row r="387" spans="6:6" s="1" customFormat="1" x14ac:dyDescent="0.25">
      <c r="F387" s="4"/>
    </row>
    <row r="388" spans="6:6" s="1" customFormat="1" x14ac:dyDescent="0.25">
      <c r="F388" s="4"/>
    </row>
    <row r="389" spans="6:6" s="1" customFormat="1" x14ac:dyDescent="0.25">
      <c r="F389" s="4"/>
    </row>
    <row r="390" spans="6:6" s="1" customFormat="1" x14ac:dyDescent="0.25">
      <c r="F390" s="4"/>
    </row>
    <row r="391" spans="6:6" s="1" customFormat="1" x14ac:dyDescent="0.25">
      <c r="F391" s="4"/>
    </row>
    <row r="392" spans="6:6" s="1" customFormat="1" x14ac:dyDescent="0.25">
      <c r="F392" s="4"/>
    </row>
    <row r="393" spans="6:6" s="1" customFormat="1" x14ac:dyDescent="0.25">
      <c r="F393" s="4"/>
    </row>
    <row r="394" spans="6:6" s="1" customFormat="1" x14ac:dyDescent="0.25">
      <c r="F394" s="4"/>
    </row>
    <row r="395" spans="6:6" s="1" customFormat="1" x14ac:dyDescent="0.25">
      <c r="F395" s="4"/>
    </row>
    <row r="396" spans="6:6" s="1" customFormat="1" x14ac:dyDescent="0.25">
      <c r="F396" s="4"/>
    </row>
    <row r="397" spans="6:6" s="1" customFormat="1" x14ac:dyDescent="0.25">
      <c r="F397" s="4"/>
    </row>
    <row r="398" spans="6:6" s="1" customFormat="1" x14ac:dyDescent="0.25">
      <c r="F398" s="4"/>
    </row>
    <row r="399" spans="6:6" s="1" customFormat="1" x14ac:dyDescent="0.25">
      <c r="F399" s="4"/>
    </row>
    <row r="400" spans="6:6" s="1" customFormat="1" x14ac:dyDescent="0.25">
      <c r="F400" s="4"/>
    </row>
    <row r="401" spans="6:6" s="1" customFormat="1" x14ac:dyDescent="0.25">
      <c r="F401" s="4"/>
    </row>
    <row r="402" spans="6:6" s="1" customFormat="1" x14ac:dyDescent="0.25">
      <c r="F402" s="4"/>
    </row>
    <row r="403" spans="6:6" s="1" customFormat="1" x14ac:dyDescent="0.25">
      <c r="F403" s="4"/>
    </row>
    <row r="404" spans="6:6" s="1" customFormat="1" x14ac:dyDescent="0.25">
      <c r="F404" s="4"/>
    </row>
    <row r="405" spans="6:6" s="1" customFormat="1" x14ac:dyDescent="0.25">
      <c r="F405" s="4"/>
    </row>
    <row r="406" spans="6:6" s="1" customFormat="1" x14ac:dyDescent="0.25">
      <c r="F406" s="4"/>
    </row>
    <row r="407" spans="6:6" s="1" customFormat="1" x14ac:dyDescent="0.25">
      <c r="F407" s="4"/>
    </row>
    <row r="408" spans="6:6" s="1" customFormat="1" x14ac:dyDescent="0.25">
      <c r="F408" s="4"/>
    </row>
    <row r="409" spans="6:6" s="1" customFormat="1" x14ac:dyDescent="0.25">
      <c r="F409" s="4"/>
    </row>
    <row r="410" spans="6:6" s="1" customFormat="1" x14ac:dyDescent="0.25">
      <c r="F410" s="4"/>
    </row>
    <row r="411" spans="6:6" s="1" customFormat="1" x14ac:dyDescent="0.25">
      <c r="F411" s="4"/>
    </row>
    <row r="412" spans="6:6" s="1" customFormat="1" x14ac:dyDescent="0.25">
      <c r="F412" s="4"/>
    </row>
    <row r="413" spans="6:6" s="1" customFormat="1" x14ac:dyDescent="0.25">
      <c r="F413" s="4"/>
    </row>
    <row r="414" spans="6:6" s="1" customFormat="1" x14ac:dyDescent="0.25">
      <c r="F414" s="4"/>
    </row>
    <row r="415" spans="6:6" s="1" customFormat="1" x14ac:dyDescent="0.25">
      <c r="F415" s="4"/>
    </row>
    <row r="416" spans="6:6" s="1" customFormat="1" x14ac:dyDescent="0.25">
      <c r="F416" s="4"/>
    </row>
    <row r="417" spans="6:6" s="1" customFormat="1" x14ac:dyDescent="0.25">
      <c r="F417" s="4"/>
    </row>
    <row r="418" spans="6:6" s="1" customFormat="1" x14ac:dyDescent="0.25">
      <c r="F418" s="4"/>
    </row>
    <row r="419" spans="6:6" s="1" customFormat="1" x14ac:dyDescent="0.25">
      <c r="F419" s="4"/>
    </row>
    <row r="420" spans="6:6" s="1" customFormat="1" x14ac:dyDescent="0.25">
      <c r="F420" s="4"/>
    </row>
    <row r="421" spans="6:6" s="1" customFormat="1" x14ac:dyDescent="0.25">
      <c r="F421" s="4"/>
    </row>
    <row r="422" spans="6:6" s="1" customFormat="1" x14ac:dyDescent="0.25">
      <c r="F422" s="4"/>
    </row>
    <row r="423" spans="6:6" s="1" customFormat="1" x14ac:dyDescent="0.25">
      <c r="F423" s="4"/>
    </row>
    <row r="424" spans="6:6" s="1" customFormat="1" x14ac:dyDescent="0.25">
      <c r="F424" s="4"/>
    </row>
    <row r="425" spans="6:6" s="1" customFormat="1" x14ac:dyDescent="0.25">
      <c r="F425" s="4"/>
    </row>
    <row r="426" spans="6:6" s="1" customFormat="1" x14ac:dyDescent="0.25">
      <c r="F426" s="4"/>
    </row>
    <row r="427" spans="6:6" s="1" customFormat="1" x14ac:dyDescent="0.25">
      <c r="F427" s="4"/>
    </row>
    <row r="428" spans="6:6" s="1" customFormat="1" x14ac:dyDescent="0.25">
      <c r="F428" s="4"/>
    </row>
    <row r="429" spans="6:6" s="1" customFormat="1" x14ac:dyDescent="0.25">
      <c r="F429" s="4"/>
    </row>
    <row r="430" spans="6:6" s="1" customFormat="1" x14ac:dyDescent="0.25">
      <c r="F430" s="4"/>
    </row>
    <row r="431" spans="6:6" s="1" customFormat="1" x14ac:dyDescent="0.25">
      <c r="F431" s="4"/>
    </row>
    <row r="432" spans="6:6" s="1" customFormat="1" x14ac:dyDescent="0.25">
      <c r="F432" s="4"/>
    </row>
    <row r="433" spans="6:6" s="1" customFormat="1" x14ac:dyDescent="0.25">
      <c r="F433" s="4"/>
    </row>
    <row r="434" spans="6:6" s="1" customFormat="1" x14ac:dyDescent="0.25">
      <c r="F434" s="4"/>
    </row>
    <row r="435" spans="6:6" s="1" customFormat="1" x14ac:dyDescent="0.25">
      <c r="F435" s="4"/>
    </row>
    <row r="436" spans="6:6" s="1" customFormat="1" x14ac:dyDescent="0.25">
      <c r="F436" s="4"/>
    </row>
    <row r="437" spans="6:6" s="1" customFormat="1" x14ac:dyDescent="0.25">
      <c r="F437" s="4"/>
    </row>
    <row r="438" spans="6:6" s="1" customFormat="1" x14ac:dyDescent="0.25">
      <c r="F438" s="4"/>
    </row>
    <row r="439" spans="6:6" s="1" customFormat="1" x14ac:dyDescent="0.25">
      <c r="F439" s="4"/>
    </row>
    <row r="440" spans="6:6" s="1" customFormat="1" x14ac:dyDescent="0.25">
      <c r="F440" s="4"/>
    </row>
    <row r="441" spans="6:6" s="1" customFormat="1" x14ac:dyDescent="0.25">
      <c r="F441" s="4"/>
    </row>
    <row r="442" spans="6:6" s="1" customFormat="1" x14ac:dyDescent="0.25">
      <c r="F442" s="4"/>
    </row>
    <row r="443" spans="6:6" s="1" customFormat="1" x14ac:dyDescent="0.25">
      <c r="F443" s="4"/>
    </row>
    <row r="444" spans="6:6" s="1" customFormat="1" x14ac:dyDescent="0.25">
      <c r="F444" s="4"/>
    </row>
    <row r="445" spans="6:6" s="1" customFormat="1" x14ac:dyDescent="0.25">
      <c r="F445" s="4"/>
    </row>
    <row r="446" spans="6:6" s="1" customFormat="1" x14ac:dyDescent="0.25">
      <c r="F446" s="4"/>
    </row>
    <row r="447" spans="6:6" s="1" customFormat="1" x14ac:dyDescent="0.25">
      <c r="F447" s="4"/>
    </row>
    <row r="448" spans="6:6" s="1" customFormat="1" x14ac:dyDescent="0.25">
      <c r="F448" s="4"/>
    </row>
    <row r="449" spans="6:6" s="1" customFormat="1" x14ac:dyDescent="0.25">
      <c r="F449" s="4"/>
    </row>
    <row r="450" spans="6:6" s="1" customFormat="1" x14ac:dyDescent="0.25">
      <c r="F450" s="4"/>
    </row>
    <row r="451" spans="6:6" s="1" customFormat="1" x14ac:dyDescent="0.25">
      <c r="F451" s="4"/>
    </row>
    <row r="452" spans="6:6" s="1" customFormat="1" x14ac:dyDescent="0.25">
      <c r="F452" s="4"/>
    </row>
    <row r="453" spans="6:6" s="1" customFormat="1" x14ac:dyDescent="0.25">
      <c r="F453" s="4"/>
    </row>
    <row r="454" spans="6:6" s="1" customFormat="1" x14ac:dyDescent="0.25">
      <c r="F454" s="4"/>
    </row>
    <row r="455" spans="6:6" s="1" customFormat="1" x14ac:dyDescent="0.25">
      <c r="F455" s="4"/>
    </row>
    <row r="456" spans="6:6" s="1" customFormat="1" x14ac:dyDescent="0.25">
      <c r="F456" s="4"/>
    </row>
    <row r="457" spans="6:6" s="1" customFormat="1" x14ac:dyDescent="0.25">
      <c r="F457" s="4"/>
    </row>
    <row r="458" spans="6:6" s="1" customFormat="1" x14ac:dyDescent="0.25">
      <c r="F458" s="4"/>
    </row>
    <row r="459" spans="6:6" s="1" customFormat="1" x14ac:dyDescent="0.25">
      <c r="F459" s="4"/>
    </row>
    <row r="460" spans="6:6" s="1" customFormat="1" x14ac:dyDescent="0.25">
      <c r="F460" s="4"/>
    </row>
    <row r="461" spans="6:6" s="1" customFormat="1" x14ac:dyDescent="0.25">
      <c r="F461" s="4"/>
    </row>
    <row r="462" spans="6:6" s="1" customFormat="1" x14ac:dyDescent="0.25">
      <c r="F462" s="4"/>
    </row>
    <row r="463" spans="6:6" s="1" customFormat="1" x14ac:dyDescent="0.25">
      <c r="F463" s="4"/>
    </row>
    <row r="464" spans="6:6" s="1" customFormat="1" x14ac:dyDescent="0.25">
      <c r="F464" s="4"/>
    </row>
    <row r="465" spans="6:6" s="1" customFormat="1" x14ac:dyDescent="0.25">
      <c r="F465" s="4"/>
    </row>
    <row r="466" spans="6:6" s="1" customFormat="1" x14ac:dyDescent="0.25">
      <c r="F466" s="4"/>
    </row>
    <row r="467" spans="6:6" s="1" customFormat="1" x14ac:dyDescent="0.25">
      <c r="F467" s="4"/>
    </row>
    <row r="468" spans="6:6" s="1" customFormat="1" x14ac:dyDescent="0.25">
      <c r="F468" s="4"/>
    </row>
    <row r="469" spans="6:6" s="1" customFormat="1" x14ac:dyDescent="0.25">
      <c r="F469" s="4"/>
    </row>
    <row r="470" spans="6:6" s="1" customFormat="1" x14ac:dyDescent="0.25">
      <c r="F470" s="4"/>
    </row>
    <row r="471" spans="6:6" s="1" customFormat="1" x14ac:dyDescent="0.25">
      <c r="F471" s="4"/>
    </row>
    <row r="472" spans="6:6" s="1" customFormat="1" x14ac:dyDescent="0.25">
      <c r="F472" s="4"/>
    </row>
    <row r="473" spans="6:6" s="1" customFormat="1" x14ac:dyDescent="0.25">
      <c r="F473" s="4"/>
    </row>
    <row r="474" spans="6:6" s="1" customFormat="1" x14ac:dyDescent="0.25">
      <c r="F474" s="4"/>
    </row>
    <row r="475" spans="6:6" s="1" customFormat="1" x14ac:dyDescent="0.25">
      <c r="F475" s="4"/>
    </row>
    <row r="476" spans="6:6" s="1" customFormat="1" x14ac:dyDescent="0.25">
      <c r="F476" s="4"/>
    </row>
    <row r="477" spans="6:6" s="1" customFormat="1" x14ac:dyDescent="0.25">
      <c r="F477" s="4"/>
    </row>
    <row r="478" spans="6:6" s="1" customFormat="1" x14ac:dyDescent="0.25">
      <c r="F478" s="4"/>
    </row>
    <row r="479" spans="6:6" s="1" customFormat="1" x14ac:dyDescent="0.25">
      <c r="F479" s="4"/>
    </row>
    <row r="480" spans="6:6" s="1" customFormat="1" x14ac:dyDescent="0.25">
      <c r="F480" s="4"/>
    </row>
    <row r="481" spans="6:6" s="1" customFormat="1" x14ac:dyDescent="0.25">
      <c r="F481" s="4"/>
    </row>
    <row r="482" spans="6:6" s="1" customFormat="1" x14ac:dyDescent="0.25">
      <c r="F482" s="4"/>
    </row>
    <row r="483" spans="6:6" s="1" customFormat="1" x14ac:dyDescent="0.25">
      <c r="F483" s="4"/>
    </row>
    <row r="484" spans="6:6" s="1" customFormat="1" x14ac:dyDescent="0.25">
      <c r="F484" s="4"/>
    </row>
    <row r="485" spans="6:6" s="1" customFormat="1" x14ac:dyDescent="0.25">
      <c r="F485" s="4"/>
    </row>
    <row r="486" spans="6:6" s="1" customFormat="1" x14ac:dyDescent="0.25">
      <c r="F486" s="4"/>
    </row>
    <row r="487" spans="6:6" s="1" customFormat="1" x14ac:dyDescent="0.25">
      <c r="F487" s="4"/>
    </row>
    <row r="488" spans="6:6" s="1" customFormat="1" x14ac:dyDescent="0.25">
      <c r="F488" s="4"/>
    </row>
    <row r="489" spans="6:6" s="1" customFormat="1" x14ac:dyDescent="0.25">
      <c r="F489" s="4"/>
    </row>
    <row r="490" spans="6:6" s="1" customFormat="1" x14ac:dyDescent="0.25">
      <c r="F490" s="4"/>
    </row>
    <row r="491" spans="6:6" s="1" customFormat="1" x14ac:dyDescent="0.25">
      <c r="F491" s="4"/>
    </row>
    <row r="492" spans="6:6" s="1" customFormat="1" x14ac:dyDescent="0.25">
      <c r="F492" s="4"/>
    </row>
    <row r="493" spans="6:6" s="1" customFormat="1" x14ac:dyDescent="0.25">
      <c r="F493" s="4"/>
    </row>
    <row r="494" spans="6:6" s="1" customFormat="1" x14ac:dyDescent="0.25">
      <c r="F494" s="4"/>
    </row>
    <row r="495" spans="6:6" s="1" customFormat="1" x14ac:dyDescent="0.25">
      <c r="F495" s="4"/>
    </row>
    <row r="496" spans="6:6" s="1" customFormat="1" x14ac:dyDescent="0.25">
      <c r="F496" s="4"/>
    </row>
    <row r="497" spans="6:6" s="1" customFormat="1" x14ac:dyDescent="0.25">
      <c r="F497" s="4"/>
    </row>
    <row r="498" spans="6:6" s="1" customFormat="1" x14ac:dyDescent="0.25">
      <c r="F498" s="4"/>
    </row>
    <row r="499" spans="6:6" s="1" customFormat="1" x14ac:dyDescent="0.25">
      <c r="F499" s="4"/>
    </row>
    <row r="500" spans="6:6" s="1" customFormat="1" x14ac:dyDescent="0.25">
      <c r="F500" s="4"/>
    </row>
    <row r="501" spans="6:6" s="1" customFormat="1" x14ac:dyDescent="0.25">
      <c r="F501" s="4"/>
    </row>
    <row r="502" spans="6:6" s="1" customFormat="1" x14ac:dyDescent="0.25">
      <c r="F502" s="4"/>
    </row>
    <row r="503" spans="6:6" s="1" customFormat="1" x14ac:dyDescent="0.25">
      <c r="F503" s="4"/>
    </row>
    <row r="504" spans="6:6" s="1" customFormat="1" x14ac:dyDescent="0.25">
      <c r="F504" s="4"/>
    </row>
    <row r="505" spans="6:6" s="1" customFormat="1" x14ac:dyDescent="0.25">
      <c r="F505" s="4"/>
    </row>
    <row r="506" spans="6:6" s="1" customFormat="1" x14ac:dyDescent="0.25">
      <c r="F506" s="4"/>
    </row>
    <row r="507" spans="6:6" s="1" customFormat="1" x14ac:dyDescent="0.25">
      <c r="F507" s="4"/>
    </row>
    <row r="508" spans="6:6" s="1" customFormat="1" x14ac:dyDescent="0.25">
      <c r="F508" s="4"/>
    </row>
    <row r="509" spans="6:6" s="1" customFormat="1" x14ac:dyDescent="0.25">
      <c r="F509" s="4"/>
    </row>
    <row r="510" spans="6:6" s="1" customFormat="1" x14ac:dyDescent="0.25">
      <c r="F510" s="4"/>
    </row>
    <row r="511" spans="6:6" s="1" customFormat="1" x14ac:dyDescent="0.25">
      <c r="F511" s="4"/>
    </row>
    <row r="512" spans="6:6" s="1" customFormat="1" x14ac:dyDescent="0.25">
      <c r="F512" s="4"/>
    </row>
    <row r="513" spans="6:6" s="1" customFormat="1" x14ac:dyDescent="0.25">
      <c r="F513" s="4"/>
    </row>
    <row r="514" spans="6:6" s="1" customFormat="1" x14ac:dyDescent="0.25">
      <c r="F514" s="4"/>
    </row>
    <row r="515" spans="6:6" s="1" customFormat="1" x14ac:dyDescent="0.25">
      <c r="F515" s="4"/>
    </row>
    <row r="516" spans="6:6" s="1" customFormat="1" x14ac:dyDescent="0.25">
      <c r="F516" s="4"/>
    </row>
    <row r="517" spans="6:6" s="1" customFormat="1" x14ac:dyDescent="0.25">
      <c r="F517" s="4"/>
    </row>
    <row r="518" spans="6:6" s="1" customFormat="1" x14ac:dyDescent="0.25">
      <c r="F518" s="4"/>
    </row>
    <row r="519" spans="6:6" s="1" customFormat="1" x14ac:dyDescent="0.25">
      <c r="F519" s="4"/>
    </row>
    <row r="520" spans="6:6" s="1" customFormat="1" x14ac:dyDescent="0.25">
      <c r="F520" s="4"/>
    </row>
    <row r="521" spans="6:6" s="1" customFormat="1" x14ac:dyDescent="0.25">
      <c r="F521" s="4"/>
    </row>
    <row r="522" spans="6:6" s="1" customFormat="1" x14ac:dyDescent="0.25">
      <c r="F522" s="4"/>
    </row>
    <row r="523" spans="6:6" s="1" customFormat="1" x14ac:dyDescent="0.25">
      <c r="F523" s="4"/>
    </row>
    <row r="524" spans="6:6" s="1" customFormat="1" x14ac:dyDescent="0.25">
      <c r="F524" s="4"/>
    </row>
    <row r="525" spans="6:6" s="1" customFormat="1" x14ac:dyDescent="0.25">
      <c r="F525" s="4"/>
    </row>
    <row r="526" spans="6:6" s="1" customFormat="1" x14ac:dyDescent="0.25">
      <c r="F526" s="4"/>
    </row>
    <row r="527" spans="6:6" s="1" customFormat="1" x14ac:dyDescent="0.25">
      <c r="F527" s="4"/>
    </row>
    <row r="528" spans="6:6" s="1" customFormat="1" x14ac:dyDescent="0.25">
      <c r="F528" s="4"/>
    </row>
    <row r="529" spans="6:6" s="1" customFormat="1" x14ac:dyDescent="0.25">
      <c r="F529" s="4"/>
    </row>
    <row r="530" spans="6:6" s="1" customFormat="1" x14ac:dyDescent="0.25">
      <c r="F530" s="4"/>
    </row>
    <row r="531" spans="6:6" s="1" customFormat="1" x14ac:dyDescent="0.25">
      <c r="F531" s="4"/>
    </row>
    <row r="532" spans="6:6" s="1" customFormat="1" x14ac:dyDescent="0.25">
      <c r="F532" s="4"/>
    </row>
    <row r="533" spans="6:6" s="1" customFormat="1" x14ac:dyDescent="0.25">
      <c r="F533" s="4"/>
    </row>
    <row r="534" spans="6:6" s="1" customFormat="1" x14ac:dyDescent="0.25">
      <c r="F534" s="4"/>
    </row>
    <row r="535" spans="6:6" s="1" customFormat="1" x14ac:dyDescent="0.25">
      <c r="F535" s="4"/>
    </row>
    <row r="536" spans="6:6" s="1" customFormat="1" x14ac:dyDescent="0.25">
      <c r="F536" s="4"/>
    </row>
    <row r="537" spans="6:6" s="1" customFormat="1" x14ac:dyDescent="0.25">
      <c r="F537" s="4"/>
    </row>
    <row r="538" spans="6:6" s="1" customFormat="1" x14ac:dyDescent="0.25">
      <c r="F538" s="4"/>
    </row>
    <row r="539" spans="6:6" s="1" customFormat="1" x14ac:dyDescent="0.25">
      <c r="F539" s="4"/>
    </row>
    <row r="540" spans="6:6" s="1" customFormat="1" x14ac:dyDescent="0.25">
      <c r="F540" s="4"/>
    </row>
    <row r="541" spans="6:6" s="1" customFormat="1" x14ac:dyDescent="0.25">
      <c r="F541" s="4"/>
    </row>
    <row r="542" spans="6:6" s="1" customFormat="1" x14ac:dyDescent="0.25">
      <c r="F542" s="4"/>
    </row>
    <row r="543" spans="6:6" s="1" customFormat="1" x14ac:dyDescent="0.25">
      <c r="F543" s="4"/>
    </row>
    <row r="544" spans="6:6" s="1" customFormat="1" x14ac:dyDescent="0.25">
      <c r="F544" s="4"/>
    </row>
    <row r="545" spans="6:6" s="1" customFormat="1" x14ac:dyDescent="0.25">
      <c r="F545" s="4"/>
    </row>
    <row r="546" spans="6:6" s="1" customFormat="1" x14ac:dyDescent="0.25">
      <c r="F546" s="4"/>
    </row>
    <row r="547" spans="6:6" s="1" customFormat="1" x14ac:dyDescent="0.25">
      <c r="F547" s="4"/>
    </row>
    <row r="548" spans="6:6" s="1" customFormat="1" x14ac:dyDescent="0.25">
      <c r="F548" s="4"/>
    </row>
    <row r="549" spans="6:6" s="1" customFormat="1" x14ac:dyDescent="0.25">
      <c r="F549" s="4"/>
    </row>
    <row r="550" spans="6:6" s="1" customFormat="1" x14ac:dyDescent="0.25">
      <c r="F550" s="4"/>
    </row>
    <row r="551" spans="6:6" s="1" customFormat="1" x14ac:dyDescent="0.25">
      <c r="F551" s="4"/>
    </row>
    <row r="552" spans="6:6" s="1" customFormat="1" x14ac:dyDescent="0.25">
      <c r="F552" s="4"/>
    </row>
    <row r="553" spans="6:6" s="1" customFormat="1" x14ac:dyDescent="0.25">
      <c r="F553" s="4"/>
    </row>
    <row r="554" spans="6:6" s="1" customFormat="1" x14ac:dyDescent="0.25">
      <c r="F554" s="4"/>
    </row>
    <row r="555" spans="6:6" s="1" customFormat="1" x14ac:dyDescent="0.25">
      <c r="F555" s="4"/>
    </row>
    <row r="556" spans="6:6" s="1" customFormat="1" x14ac:dyDescent="0.25">
      <c r="F556" s="4"/>
    </row>
    <row r="557" spans="6:6" s="1" customFormat="1" x14ac:dyDescent="0.25">
      <c r="F557" s="4"/>
    </row>
    <row r="558" spans="6:6" s="1" customFormat="1" x14ac:dyDescent="0.25">
      <c r="F558" s="4"/>
    </row>
    <row r="559" spans="6:6" s="1" customFormat="1" x14ac:dyDescent="0.25">
      <c r="F559" s="4"/>
    </row>
    <row r="560" spans="6:6" s="1" customFormat="1" x14ac:dyDescent="0.25">
      <c r="F560" s="4"/>
    </row>
    <row r="561" spans="6:6" s="1" customFormat="1" x14ac:dyDescent="0.25">
      <c r="F561" s="4"/>
    </row>
    <row r="562" spans="6:6" s="1" customFormat="1" x14ac:dyDescent="0.25">
      <c r="F562" s="4"/>
    </row>
    <row r="563" spans="6:6" s="1" customFormat="1" x14ac:dyDescent="0.25">
      <c r="F563" s="4"/>
    </row>
    <row r="564" spans="6:6" s="1" customFormat="1" x14ac:dyDescent="0.25">
      <c r="F564" s="4"/>
    </row>
    <row r="565" spans="6:6" s="1" customFormat="1" x14ac:dyDescent="0.25">
      <c r="F565" s="4"/>
    </row>
    <row r="566" spans="6:6" s="1" customFormat="1" x14ac:dyDescent="0.25">
      <c r="F566" s="4"/>
    </row>
    <row r="567" spans="6:6" s="1" customFormat="1" x14ac:dyDescent="0.25">
      <c r="F567" s="4"/>
    </row>
    <row r="568" spans="6:6" s="1" customFormat="1" x14ac:dyDescent="0.25">
      <c r="F568" s="4"/>
    </row>
    <row r="569" spans="6:6" s="1" customFormat="1" x14ac:dyDescent="0.25">
      <c r="F569" s="4"/>
    </row>
    <row r="570" spans="6:6" s="1" customFormat="1" x14ac:dyDescent="0.25">
      <c r="F570" s="4"/>
    </row>
    <row r="571" spans="6:6" s="1" customFormat="1" x14ac:dyDescent="0.25">
      <c r="F571" s="4"/>
    </row>
    <row r="572" spans="6:6" s="1" customFormat="1" x14ac:dyDescent="0.25">
      <c r="F572" s="4"/>
    </row>
    <row r="573" spans="6:6" s="1" customFormat="1" x14ac:dyDescent="0.25">
      <c r="F573" s="4"/>
    </row>
    <row r="574" spans="6:6" s="1" customFormat="1" x14ac:dyDescent="0.25">
      <c r="F574" s="4"/>
    </row>
    <row r="575" spans="6:6" s="1" customFormat="1" x14ac:dyDescent="0.25">
      <c r="F575" s="4"/>
    </row>
    <row r="576" spans="6:6" s="1" customFormat="1" x14ac:dyDescent="0.25">
      <c r="F576" s="4"/>
    </row>
    <row r="577" spans="6:6" s="1" customFormat="1" x14ac:dyDescent="0.25">
      <c r="F577" s="4"/>
    </row>
    <row r="578" spans="6:6" s="1" customFormat="1" x14ac:dyDescent="0.25">
      <c r="F578" s="4"/>
    </row>
    <row r="579" spans="6:6" s="1" customFormat="1" x14ac:dyDescent="0.25">
      <c r="F579" s="4"/>
    </row>
    <row r="580" spans="6:6" s="1" customFormat="1" x14ac:dyDescent="0.25">
      <c r="F580" s="4"/>
    </row>
    <row r="581" spans="6:6" s="1" customFormat="1" x14ac:dyDescent="0.25">
      <c r="F581" s="4"/>
    </row>
    <row r="582" spans="6:6" s="1" customFormat="1" x14ac:dyDescent="0.25">
      <c r="F582" s="4"/>
    </row>
    <row r="583" spans="6:6" s="1" customFormat="1" x14ac:dyDescent="0.25">
      <c r="F583" s="4"/>
    </row>
    <row r="584" spans="6:6" s="1" customFormat="1" x14ac:dyDescent="0.25">
      <c r="F584" s="4"/>
    </row>
    <row r="585" spans="6:6" s="1" customFormat="1" x14ac:dyDescent="0.25">
      <c r="F585" s="4"/>
    </row>
    <row r="586" spans="6:6" s="1" customFormat="1" x14ac:dyDescent="0.25">
      <c r="F586" s="4"/>
    </row>
    <row r="587" spans="6:6" s="1" customFormat="1" x14ac:dyDescent="0.25">
      <c r="F587" s="4"/>
    </row>
    <row r="588" spans="6:6" s="1" customFormat="1" x14ac:dyDescent="0.25">
      <c r="F588" s="4"/>
    </row>
    <row r="589" spans="6:6" s="1" customFormat="1" x14ac:dyDescent="0.25">
      <c r="F589" s="4"/>
    </row>
    <row r="590" spans="6:6" s="1" customFormat="1" x14ac:dyDescent="0.25">
      <c r="F590" s="4"/>
    </row>
    <row r="591" spans="6:6" s="1" customFormat="1" x14ac:dyDescent="0.25">
      <c r="F591" s="4"/>
    </row>
    <row r="592" spans="6:6" s="1" customFormat="1" x14ac:dyDescent="0.25">
      <c r="F592" s="4"/>
    </row>
    <row r="593" spans="6:6" s="1" customFormat="1" x14ac:dyDescent="0.25">
      <c r="F593" s="4"/>
    </row>
    <row r="594" spans="6:6" s="1" customFormat="1" x14ac:dyDescent="0.25">
      <c r="F594" s="4"/>
    </row>
    <row r="595" spans="6:6" s="1" customFormat="1" x14ac:dyDescent="0.25">
      <c r="F595" s="4"/>
    </row>
    <row r="596" spans="6:6" s="1" customFormat="1" x14ac:dyDescent="0.25">
      <c r="F596" s="4"/>
    </row>
  </sheetData>
  <mergeCells count="1">
    <mergeCell ref="C1:E1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38" orientation="portrait" r:id="rId1"/>
  <headerFooter>
    <oddFooter>&amp;LAllegato 1&amp;RComune di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Comuni</vt:lpstr>
      <vt:lpstr>GRAVELLONA LOMELLINA</vt:lpstr>
      <vt:lpstr>'GRAVELLONA LOMELLINA'!Area_stampa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Signorini</dc:creator>
  <cp:lastModifiedBy>Chiara Barotti</cp:lastModifiedBy>
  <cp:lastPrinted>2020-12-15T11:05:46Z</cp:lastPrinted>
  <dcterms:created xsi:type="dcterms:W3CDTF">2020-04-16T10:58:04Z</dcterms:created>
  <dcterms:modified xsi:type="dcterms:W3CDTF">2020-12-17T16:57:46Z</dcterms:modified>
</cp:coreProperties>
</file>